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xr:revisionPtr revIDLastSave="0" documentId="8_{BEF06CD3-F245-C042-979A-4CC77254AF1A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Nasıl kullanılır" sheetId="1" r:id="rId1"/>
    <sheet name="3 vardiya (hafta sonu kapalı)" sheetId="2" r:id="rId2"/>
    <sheet name="3 vardiya 7-24 (4 ekip)" sheetId="3" r:id="rId3"/>
    <sheet name="12 saat (4 ekip)" sheetId="4" r:id="rId4"/>
    <sheet name="4-2" sheetId="5" r:id="rId5"/>
    <sheet name="5+2" sheetId="6" r:id="rId6"/>
    <sheet name="6+1" sheetId="7" r:id="rId7"/>
    <sheet name="Boş çizelge" sheetId="8" r:id="rId8"/>
  </sheets>
  <definedNames>
    <definedName name="_xlnm.Print_Area" localSheetId="3">'12 saat (4 ekip)'!$A$1:$AL$44</definedName>
    <definedName name="_xlnm.Print_Area" localSheetId="1">'3 vardiya (hafta sonu kapalı)'!$A$1:$AL$44</definedName>
    <definedName name="_xlnm.Print_Area" localSheetId="2">'3 vardiya 7-24 (4 ekip)'!$A$1:$AL$44</definedName>
    <definedName name="_xlnm.Print_Area" localSheetId="4">'4-2'!$A$1:$AL$44</definedName>
    <definedName name="_xlnm.Print_Area" localSheetId="5">'5+2'!$A$1:$AL$44</definedName>
    <definedName name="_xlnm.Print_Area" localSheetId="6">'6+1'!$A$1:$AL$44</definedName>
    <definedName name="_xlnm.Print_Area" localSheetId="7">'Boş çizelge'!$A$1:$AL$44</definedName>
    <definedName name="_xlnm.Print_Area" localSheetId="0">'Nasıl kullanılır'!$A$1:$B$36</definedName>
    <definedName name="_xlnm.Print_Titles" localSheetId="3">'12 saat (4 ekip)'!$4:$5</definedName>
    <definedName name="_xlnm.Print_Titles" localSheetId="1">'3 vardiya (hafta sonu kapalı)'!$4:$5</definedName>
    <definedName name="_xlnm.Print_Titles" localSheetId="2">'3 vardiya 7-24 (4 ekip)'!$4:$5</definedName>
    <definedName name="_xlnm.Print_Titles" localSheetId="4">'4-2'!$4:$5</definedName>
    <definedName name="_xlnm.Print_Titles" localSheetId="5">'5+2'!$4:$5</definedName>
    <definedName name="_xlnm.Print_Titles" localSheetId="6">'6+1'!$4:$5</definedName>
    <definedName name="_xlnm.Print_Titles" localSheetId="7">'Boş çizelge'!$4:$5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9" i="8" l="1"/>
  <c r="L39" i="8"/>
  <c r="AP38" i="8"/>
  <c r="L38" i="8"/>
  <c r="AP37" i="8"/>
  <c r="L37" i="8"/>
  <c r="AP36" i="8"/>
  <c r="L36" i="8"/>
  <c r="AP35" i="8"/>
  <c r="L35" i="8"/>
  <c r="B31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AL25" i="8"/>
  <c r="AK25" i="8"/>
  <c r="AJ25" i="8"/>
  <c r="AI25" i="8"/>
  <c r="AH25" i="8"/>
  <c r="AL24" i="8"/>
  <c r="AK24" i="8"/>
  <c r="AJ24" i="8"/>
  <c r="AI24" i="8"/>
  <c r="AH24" i="8"/>
  <c r="AL23" i="8"/>
  <c r="AK23" i="8"/>
  <c r="AJ23" i="8"/>
  <c r="AI23" i="8"/>
  <c r="AH23" i="8"/>
  <c r="AL22" i="8"/>
  <c r="AK22" i="8"/>
  <c r="AJ22" i="8"/>
  <c r="AI22" i="8"/>
  <c r="AH22" i="8"/>
  <c r="AL21" i="8"/>
  <c r="AK21" i="8"/>
  <c r="AJ21" i="8"/>
  <c r="AI21" i="8"/>
  <c r="AH21" i="8"/>
  <c r="AL20" i="8"/>
  <c r="AK20" i="8"/>
  <c r="AJ20" i="8"/>
  <c r="AI20" i="8"/>
  <c r="AH20" i="8"/>
  <c r="AL19" i="8"/>
  <c r="AK19" i="8"/>
  <c r="AJ19" i="8"/>
  <c r="AI19" i="8"/>
  <c r="AH19" i="8"/>
  <c r="AL18" i="8"/>
  <c r="AK18" i="8"/>
  <c r="AJ18" i="8"/>
  <c r="AI18" i="8"/>
  <c r="AH18" i="8"/>
  <c r="AL17" i="8"/>
  <c r="AK17" i="8"/>
  <c r="AJ17" i="8"/>
  <c r="AI17" i="8"/>
  <c r="AH17" i="8"/>
  <c r="AL16" i="8"/>
  <c r="AK16" i="8"/>
  <c r="AJ16" i="8"/>
  <c r="AI16" i="8"/>
  <c r="AH16" i="8"/>
  <c r="AL15" i="8"/>
  <c r="AK15" i="8"/>
  <c r="AJ15" i="8"/>
  <c r="AI15" i="8"/>
  <c r="AH15" i="8"/>
  <c r="AL14" i="8"/>
  <c r="AK14" i="8"/>
  <c r="AJ14" i="8"/>
  <c r="AI14" i="8"/>
  <c r="AH14" i="8"/>
  <c r="AL13" i="8"/>
  <c r="AK13" i="8"/>
  <c r="AJ13" i="8"/>
  <c r="AI13" i="8"/>
  <c r="AH13" i="8"/>
  <c r="AL12" i="8"/>
  <c r="AK12" i="8"/>
  <c r="AJ12" i="8"/>
  <c r="AI12" i="8"/>
  <c r="AH12" i="8"/>
  <c r="AL11" i="8"/>
  <c r="AK11" i="8"/>
  <c r="AJ11" i="8"/>
  <c r="AI11" i="8"/>
  <c r="AH11" i="8"/>
  <c r="AL10" i="8"/>
  <c r="AK10" i="8"/>
  <c r="AJ10" i="8"/>
  <c r="AI10" i="8"/>
  <c r="AH10" i="8"/>
  <c r="AL9" i="8"/>
  <c r="AK9" i="8"/>
  <c r="AJ9" i="8"/>
  <c r="AI9" i="8"/>
  <c r="AH9" i="8"/>
  <c r="AL8" i="8"/>
  <c r="AK8" i="8"/>
  <c r="AJ8" i="8"/>
  <c r="AI8" i="8"/>
  <c r="AH8" i="8"/>
  <c r="AL7" i="8"/>
  <c r="AK7" i="8"/>
  <c r="AJ7" i="8"/>
  <c r="AI7" i="8"/>
  <c r="AH7" i="8"/>
  <c r="AL6" i="8"/>
  <c r="AK6" i="8"/>
  <c r="AJ6" i="8"/>
  <c r="AI6" i="8"/>
  <c r="AH6" i="8"/>
  <c r="AG4" i="8"/>
  <c r="AF4" i="8"/>
  <c r="AF28" i="8" s="1"/>
  <c r="AE4" i="8"/>
  <c r="AE28" i="8" s="1"/>
  <c r="AD4" i="8"/>
  <c r="AD28" i="8" s="1"/>
  <c r="AC4" i="8"/>
  <c r="AC28" i="8" s="1"/>
  <c r="AB4" i="8"/>
  <c r="AB28" i="8" s="1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AP39" i="7"/>
  <c r="L39" i="7"/>
  <c r="AP38" i="7"/>
  <c r="L38" i="7"/>
  <c r="AP37" i="7"/>
  <c r="L37" i="7"/>
  <c r="AP36" i="7"/>
  <c r="L36" i="7"/>
  <c r="AP35" i="7"/>
  <c r="L35" i="7"/>
  <c r="B31" i="7"/>
  <c r="C22" i="7" s="1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AG26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AL23" i="7"/>
  <c r="AK23" i="7"/>
  <c r="AJ23" i="7"/>
  <c r="AI23" i="7"/>
  <c r="AH23" i="7"/>
  <c r="AG23" i="7"/>
  <c r="AF23" i="7"/>
  <c r="AE23" i="7"/>
  <c r="AD23" i="7"/>
  <c r="AL22" i="7"/>
  <c r="AK22" i="7"/>
  <c r="AJ22" i="7"/>
  <c r="AI22" i="7"/>
  <c r="AH22" i="7"/>
  <c r="AL21" i="7"/>
  <c r="AK21" i="7"/>
  <c r="AJ21" i="7"/>
  <c r="AI21" i="7"/>
  <c r="AH21" i="7"/>
  <c r="AL20" i="7"/>
  <c r="AK20" i="7"/>
  <c r="AJ20" i="7"/>
  <c r="AI20" i="7"/>
  <c r="AH20" i="7"/>
  <c r="AL19" i="7"/>
  <c r="AK19" i="7"/>
  <c r="AJ19" i="7"/>
  <c r="AI19" i="7"/>
  <c r="AH19" i="7"/>
  <c r="AL18" i="7"/>
  <c r="AK18" i="7"/>
  <c r="AJ18" i="7"/>
  <c r="AI18" i="7"/>
  <c r="AH18" i="7"/>
  <c r="AL17" i="7"/>
  <c r="AK17" i="7"/>
  <c r="AJ17" i="7"/>
  <c r="AI17" i="7"/>
  <c r="AH17" i="7"/>
  <c r="AL16" i="7"/>
  <c r="AK16" i="7"/>
  <c r="AJ16" i="7"/>
  <c r="AI16" i="7"/>
  <c r="AH16" i="7"/>
  <c r="AL15" i="7"/>
  <c r="AK15" i="7"/>
  <c r="AJ15" i="7"/>
  <c r="AI15" i="7"/>
  <c r="AH15" i="7"/>
  <c r="AL14" i="7"/>
  <c r="AK14" i="7"/>
  <c r="AJ14" i="7"/>
  <c r="AI14" i="7"/>
  <c r="AH14" i="7"/>
  <c r="AL13" i="7"/>
  <c r="AK13" i="7"/>
  <c r="AJ13" i="7"/>
  <c r="AI13" i="7"/>
  <c r="AH13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C23" i="7" s="1"/>
  <c r="AP39" i="6"/>
  <c r="L39" i="6"/>
  <c r="AP38" i="6"/>
  <c r="L38" i="6"/>
  <c r="AP37" i="6"/>
  <c r="L37" i="6"/>
  <c r="AP36" i="6"/>
  <c r="L36" i="6"/>
  <c r="AP35" i="6"/>
  <c r="L35" i="6"/>
  <c r="B31" i="6"/>
  <c r="AL25" i="6"/>
  <c r="AK25" i="6"/>
  <c r="AJ25" i="6"/>
  <c r="AI25" i="6"/>
  <c r="AH25" i="6"/>
  <c r="AL24" i="6"/>
  <c r="AK24" i="6"/>
  <c r="AJ24" i="6"/>
  <c r="AI24" i="6"/>
  <c r="AH24" i="6"/>
  <c r="AL23" i="6"/>
  <c r="AK23" i="6"/>
  <c r="AJ23" i="6"/>
  <c r="AI23" i="6"/>
  <c r="AH23" i="6"/>
  <c r="AL22" i="6"/>
  <c r="AK22" i="6"/>
  <c r="AJ22" i="6"/>
  <c r="AI22" i="6"/>
  <c r="AH22" i="6"/>
  <c r="AL21" i="6"/>
  <c r="AK21" i="6"/>
  <c r="AJ21" i="6"/>
  <c r="AI21" i="6"/>
  <c r="AH21" i="6"/>
  <c r="AL20" i="6"/>
  <c r="AK20" i="6"/>
  <c r="AJ20" i="6"/>
  <c r="AI20" i="6"/>
  <c r="AH20" i="6"/>
  <c r="AL19" i="6"/>
  <c r="AK19" i="6"/>
  <c r="AJ19" i="6"/>
  <c r="AI19" i="6"/>
  <c r="AH19" i="6"/>
  <c r="AL18" i="6"/>
  <c r="AK18" i="6"/>
  <c r="AJ18" i="6"/>
  <c r="AI18" i="6"/>
  <c r="AH18" i="6"/>
  <c r="AL17" i="6"/>
  <c r="AK17" i="6"/>
  <c r="AJ17" i="6"/>
  <c r="AI17" i="6"/>
  <c r="AH17" i="6"/>
  <c r="AL16" i="6"/>
  <c r="AK16" i="6"/>
  <c r="AJ16" i="6"/>
  <c r="AI16" i="6"/>
  <c r="AH16" i="6"/>
  <c r="AL15" i="6"/>
  <c r="AK15" i="6"/>
  <c r="AJ15" i="6"/>
  <c r="AI15" i="6"/>
  <c r="AH15" i="6"/>
  <c r="AL14" i="6"/>
  <c r="AK14" i="6"/>
  <c r="AJ14" i="6"/>
  <c r="AI14" i="6"/>
  <c r="AH14" i="6"/>
  <c r="AL13" i="6"/>
  <c r="AK13" i="6"/>
  <c r="AJ13" i="6"/>
  <c r="AI13" i="6"/>
  <c r="AH13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AP39" i="5"/>
  <c r="L39" i="5"/>
  <c r="AP38" i="5"/>
  <c r="L38" i="5"/>
  <c r="AP37" i="5"/>
  <c r="L37" i="5"/>
  <c r="AP36" i="5"/>
  <c r="L36" i="5"/>
  <c r="AP35" i="5"/>
  <c r="L35" i="5"/>
  <c r="B31" i="5"/>
  <c r="AL25" i="5"/>
  <c r="AK25" i="5"/>
  <c r="AJ25" i="5"/>
  <c r="AI25" i="5"/>
  <c r="AH25" i="5"/>
  <c r="AL24" i="5"/>
  <c r="AK24" i="5"/>
  <c r="AJ24" i="5"/>
  <c r="AI24" i="5"/>
  <c r="AH24" i="5"/>
  <c r="AL23" i="5"/>
  <c r="AK23" i="5"/>
  <c r="AJ23" i="5"/>
  <c r="AI23" i="5"/>
  <c r="AH23" i="5"/>
  <c r="AL22" i="5"/>
  <c r="AK22" i="5"/>
  <c r="AJ22" i="5"/>
  <c r="AI22" i="5"/>
  <c r="AH22" i="5"/>
  <c r="AL21" i="5"/>
  <c r="AK21" i="5"/>
  <c r="AJ21" i="5"/>
  <c r="AI21" i="5"/>
  <c r="AH21" i="5"/>
  <c r="AL20" i="5"/>
  <c r="AK20" i="5"/>
  <c r="AJ20" i="5"/>
  <c r="AI20" i="5"/>
  <c r="AH20" i="5"/>
  <c r="AL19" i="5"/>
  <c r="AK19" i="5"/>
  <c r="AJ19" i="5"/>
  <c r="AI19" i="5"/>
  <c r="AH19" i="5"/>
  <c r="AL18" i="5"/>
  <c r="AK18" i="5"/>
  <c r="AJ18" i="5"/>
  <c r="AI18" i="5"/>
  <c r="AH18" i="5"/>
  <c r="AL17" i="5"/>
  <c r="AK17" i="5"/>
  <c r="AJ17" i="5"/>
  <c r="AI17" i="5"/>
  <c r="AH17" i="5"/>
  <c r="AL16" i="5"/>
  <c r="AK16" i="5"/>
  <c r="AJ16" i="5"/>
  <c r="AI16" i="5"/>
  <c r="AH16" i="5"/>
  <c r="AL15" i="5"/>
  <c r="AK15" i="5"/>
  <c r="AJ15" i="5"/>
  <c r="AI15" i="5"/>
  <c r="AH15" i="5"/>
  <c r="AL14" i="5"/>
  <c r="AK14" i="5"/>
  <c r="AJ14" i="5"/>
  <c r="AI14" i="5"/>
  <c r="AH14" i="5"/>
  <c r="AL13" i="5"/>
  <c r="AK13" i="5"/>
  <c r="AJ13" i="5"/>
  <c r="AI13" i="5"/>
  <c r="AH13" i="5"/>
  <c r="AL12" i="5"/>
  <c r="AK12" i="5"/>
  <c r="AJ12" i="5"/>
  <c r="AI12" i="5"/>
  <c r="AH12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AP39" i="4"/>
  <c r="L39" i="4"/>
  <c r="AP38" i="4"/>
  <c r="L38" i="4"/>
  <c r="AP37" i="4"/>
  <c r="L37" i="4"/>
  <c r="AP36" i="4"/>
  <c r="L36" i="4"/>
  <c r="AP35" i="4"/>
  <c r="L35" i="4"/>
  <c r="B31" i="4"/>
  <c r="AL25" i="4"/>
  <c r="AK25" i="4"/>
  <c r="AJ25" i="4"/>
  <c r="AI25" i="4"/>
  <c r="AH25" i="4"/>
  <c r="AL24" i="4"/>
  <c r="AK24" i="4"/>
  <c r="AJ24" i="4"/>
  <c r="AI24" i="4"/>
  <c r="AH24" i="4"/>
  <c r="AL23" i="4"/>
  <c r="AK23" i="4"/>
  <c r="AJ23" i="4"/>
  <c r="AI23" i="4"/>
  <c r="AH23" i="4"/>
  <c r="AL22" i="4"/>
  <c r="AK22" i="4"/>
  <c r="AJ22" i="4"/>
  <c r="AI22" i="4"/>
  <c r="AH22" i="4"/>
  <c r="AL21" i="4"/>
  <c r="AK21" i="4"/>
  <c r="AJ21" i="4"/>
  <c r="AI21" i="4"/>
  <c r="AH21" i="4"/>
  <c r="AL20" i="4"/>
  <c r="AK20" i="4"/>
  <c r="AJ20" i="4"/>
  <c r="AI20" i="4"/>
  <c r="AH20" i="4"/>
  <c r="AL19" i="4"/>
  <c r="AK19" i="4"/>
  <c r="AJ19" i="4"/>
  <c r="AI19" i="4"/>
  <c r="AH19" i="4"/>
  <c r="AL18" i="4"/>
  <c r="AK18" i="4"/>
  <c r="AJ18" i="4"/>
  <c r="AI18" i="4"/>
  <c r="AH18" i="4"/>
  <c r="AL17" i="4"/>
  <c r="AK17" i="4"/>
  <c r="AJ17" i="4"/>
  <c r="AI17" i="4"/>
  <c r="AH17" i="4"/>
  <c r="AL16" i="4"/>
  <c r="AK16" i="4"/>
  <c r="AJ16" i="4"/>
  <c r="AI16" i="4"/>
  <c r="AH16" i="4"/>
  <c r="AL15" i="4"/>
  <c r="AK15" i="4"/>
  <c r="AJ15" i="4"/>
  <c r="AI15" i="4"/>
  <c r="AH15" i="4"/>
  <c r="AL14" i="4"/>
  <c r="AK14" i="4"/>
  <c r="AJ14" i="4"/>
  <c r="AI14" i="4"/>
  <c r="AH14" i="4"/>
  <c r="AL13" i="4"/>
  <c r="AK13" i="4"/>
  <c r="AJ13" i="4"/>
  <c r="AI13" i="4"/>
  <c r="AH13" i="4"/>
  <c r="AL12" i="4"/>
  <c r="AK12" i="4"/>
  <c r="AJ12" i="4"/>
  <c r="AI12" i="4"/>
  <c r="AH12" i="4"/>
  <c r="AL11" i="4"/>
  <c r="AK11" i="4"/>
  <c r="AJ11" i="4"/>
  <c r="AI11" i="4"/>
  <c r="AH11" i="4"/>
  <c r="AL10" i="4"/>
  <c r="AK10" i="4"/>
  <c r="AJ10" i="4"/>
  <c r="AI10" i="4"/>
  <c r="AH10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AP39" i="3"/>
  <c r="L39" i="3"/>
  <c r="AP38" i="3"/>
  <c r="L38" i="3"/>
  <c r="AP37" i="3"/>
  <c r="L37" i="3"/>
  <c r="AP36" i="3"/>
  <c r="L36" i="3"/>
  <c r="AP35" i="3"/>
  <c r="L35" i="3"/>
  <c r="B31" i="3"/>
  <c r="AL25" i="3"/>
  <c r="AK25" i="3"/>
  <c r="AJ25" i="3"/>
  <c r="AI25" i="3"/>
  <c r="AH25" i="3"/>
  <c r="AL24" i="3"/>
  <c r="AK24" i="3"/>
  <c r="AJ24" i="3"/>
  <c r="AI24" i="3"/>
  <c r="AH24" i="3"/>
  <c r="AL23" i="3"/>
  <c r="AK23" i="3"/>
  <c r="AJ23" i="3"/>
  <c r="AI23" i="3"/>
  <c r="AH23" i="3"/>
  <c r="AL22" i="3"/>
  <c r="AK22" i="3"/>
  <c r="AJ22" i="3"/>
  <c r="AI22" i="3"/>
  <c r="AH22" i="3"/>
  <c r="AL21" i="3"/>
  <c r="AK21" i="3"/>
  <c r="AJ21" i="3"/>
  <c r="AI21" i="3"/>
  <c r="AH21" i="3"/>
  <c r="AL20" i="3"/>
  <c r="AK20" i="3"/>
  <c r="AJ20" i="3"/>
  <c r="AI20" i="3"/>
  <c r="AH20" i="3"/>
  <c r="AL19" i="3"/>
  <c r="AK19" i="3"/>
  <c r="AJ19" i="3"/>
  <c r="AI19" i="3"/>
  <c r="AH19" i="3"/>
  <c r="AL18" i="3"/>
  <c r="AK18" i="3"/>
  <c r="AJ18" i="3"/>
  <c r="AI18" i="3"/>
  <c r="AH18" i="3"/>
  <c r="AL17" i="3"/>
  <c r="AK17" i="3"/>
  <c r="AJ17" i="3"/>
  <c r="AI17" i="3"/>
  <c r="AH17" i="3"/>
  <c r="AL16" i="3"/>
  <c r="AK16" i="3"/>
  <c r="AJ16" i="3"/>
  <c r="AI16" i="3"/>
  <c r="AH16" i="3"/>
  <c r="AL15" i="3"/>
  <c r="AK15" i="3"/>
  <c r="AJ15" i="3"/>
  <c r="AI15" i="3"/>
  <c r="AH15" i="3"/>
  <c r="AL14" i="3"/>
  <c r="AK14" i="3"/>
  <c r="AJ14" i="3"/>
  <c r="AI14" i="3"/>
  <c r="AH14" i="3"/>
  <c r="AL13" i="3"/>
  <c r="AK13" i="3"/>
  <c r="AJ13" i="3"/>
  <c r="AI13" i="3"/>
  <c r="AH13" i="3"/>
  <c r="AL12" i="3"/>
  <c r="AK12" i="3"/>
  <c r="AJ12" i="3"/>
  <c r="AI12" i="3"/>
  <c r="AH12" i="3"/>
  <c r="AL11" i="3"/>
  <c r="AK11" i="3"/>
  <c r="AJ11" i="3"/>
  <c r="AI11" i="3"/>
  <c r="AH11" i="3"/>
  <c r="AL10" i="3"/>
  <c r="AK10" i="3"/>
  <c r="AJ10" i="3"/>
  <c r="AI10" i="3"/>
  <c r="AH10" i="3"/>
  <c r="AG4" i="3"/>
  <c r="AF4" i="3"/>
  <c r="AF28" i="3" s="1"/>
  <c r="AE4" i="3"/>
  <c r="AE28" i="3" s="1"/>
  <c r="AD4" i="3"/>
  <c r="AD28" i="3" s="1"/>
  <c r="AC4" i="3"/>
  <c r="AC28" i="3" s="1"/>
  <c r="AB4" i="3"/>
  <c r="AB28" i="3" s="1"/>
  <c r="AA4" i="3"/>
  <c r="AA28" i="3" s="1"/>
  <c r="Z4" i="3"/>
  <c r="Z28" i="3" s="1"/>
  <c r="Y4" i="3"/>
  <c r="Y28" i="3" s="1"/>
  <c r="X4" i="3"/>
  <c r="X28" i="3" s="1"/>
  <c r="W4" i="3"/>
  <c r="W28" i="3" s="1"/>
  <c r="V4" i="3"/>
  <c r="V28" i="3" s="1"/>
  <c r="U4" i="3"/>
  <c r="U28" i="3" s="1"/>
  <c r="T4" i="3"/>
  <c r="T28" i="3" s="1"/>
  <c r="S4" i="3"/>
  <c r="S28" i="3" s="1"/>
  <c r="R4" i="3"/>
  <c r="R28" i="3" s="1"/>
  <c r="Q4" i="3"/>
  <c r="Q28" i="3" s="1"/>
  <c r="P4" i="3"/>
  <c r="P28" i="3" s="1"/>
  <c r="O4" i="3"/>
  <c r="O28" i="3" s="1"/>
  <c r="N4" i="3"/>
  <c r="N28" i="3" s="1"/>
  <c r="M4" i="3"/>
  <c r="M28" i="3" s="1"/>
  <c r="L4" i="3"/>
  <c r="L28" i="3" s="1"/>
  <c r="K4" i="3"/>
  <c r="K28" i="3" s="1"/>
  <c r="J4" i="3"/>
  <c r="J28" i="3" s="1"/>
  <c r="I4" i="3"/>
  <c r="I28" i="3" s="1"/>
  <c r="H4" i="3"/>
  <c r="H28" i="3" s="1"/>
  <c r="G4" i="3"/>
  <c r="G28" i="3" s="1"/>
  <c r="F4" i="3"/>
  <c r="F28" i="3" s="1"/>
  <c r="E4" i="3"/>
  <c r="E28" i="3" s="1"/>
  <c r="D4" i="3"/>
  <c r="D28" i="3" s="1"/>
  <c r="C4" i="3"/>
  <c r="C28" i="3" s="1"/>
  <c r="AP39" i="2"/>
  <c r="L39" i="2"/>
  <c r="AP38" i="2"/>
  <c r="L38" i="2"/>
  <c r="AP37" i="2"/>
  <c r="L37" i="2"/>
  <c r="AP36" i="2"/>
  <c r="L36" i="2"/>
  <c r="AP35" i="2"/>
  <c r="L35" i="2"/>
  <c r="B31" i="2"/>
  <c r="AL25" i="2"/>
  <c r="AK25" i="2"/>
  <c r="AJ25" i="2"/>
  <c r="AI25" i="2"/>
  <c r="AH25" i="2"/>
  <c r="AL24" i="2"/>
  <c r="AK24" i="2"/>
  <c r="AJ24" i="2"/>
  <c r="AI24" i="2"/>
  <c r="AH24" i="2"/>
  <c r="AL23" i="2"/>
  <c r="AK23" i="2"/>
  <c r="AJ23" i="2"/>
  <c r="AI23" i="2"/>
  <c r="AH23" i="2"/>
  <c r="AL22" i="2"/>
  <c r="AK22" i="2"/>
  <c r="AJ22" i="2"/>
  <c r="AI22" i="2"/>
  <c r="AH22" i="2"/>
  <c r="AL21" i="2"/>
  <c r="AK21" i="2"/>
  <c r="AJ21" i="2"/>
  <c r="AI21" i="2"/>
  <c r="AH21" i="2"/>
  <c r="AL20" i="2"/>
  <c r="AK20" i="2"/>
  <c r="AJ20" i="2"/>
  <c r="AI20" i="2"/>
  <c r="AH20" i="2"/>
  <c r="AL19" i="2"/>
  <c r="AK19" i="2"/>
  <c r="AJ19" i="2"/>
  <c r="AI19" i="2"/>
  <c r="AH19" i="2"/>
  <c r="AL18" i="2"/>
  <c r="AK18" i="2"/>
  <c r="AJ18" i="2"/>
  <c r="AI18" i="2"/>
  <c r="AH18" i="2"/>
  <c r="AL17" i="2"/>
  <c r="AK17" i="2"/>
  <c r="AJ17" i="2"/>
  <c r="AI17" i="2"/>
  <c r="AH17" i="2"/>
  <c r="AL16" i="2"/>
  <c r="AK16" i="2"/>
  <c r="AJ16" i="2"/>
  <c r="AI16" i="2"/>
  <c r="AH16" i="2"/>
  <c r="AL15" i="2"/>
  <c r="AK15" i="2"/>
  <c r="AJ15" i="2"/>
  <c r="AI15" i="2"/>
  <c r="AH15" i="2"/>
  <c r="AL14" i="2"/>
  <c r="AK14" i="2"/>
  <c r="AJ14" i="2"/>
  <c r="AI14" i="2"/>
  <c r="AH14" i="2"/>
  <c r="AL13" i="2"/>
  <c r="AK13" i="2"/>
  <c r="AJ13" i="2"/>
  <c r="AI13" i="2"/>
  <c r="AH13" i="2"/>
  <c r="AL12" i="2"/>
  <c r="AK12" i="2"/>
  <c r="AJ12" i="2"/>
  <c r="AI12" i="2"/>
  <c r="AH12" i="2"/>
  <c r="AL11" i="2"/>
  <c r="AK11" i="2"/>
  <c r="AJ11" i="2"/>
  <c r="AI11" i="2"/>
  <c r="AH11" i="2"/>
  <c r="AL10" i="2"/>
  <c r="AK10" i="2"/>
  <c r="AJ10" i="2"/>
  <c r="AI10" i="2"/>
  <c r="AH10" i="2"/>
  <c r="AL9" i="2"/>
  <c r="AK9" i="2"/>
  <c r="AJ9" i="2"/>
  <c r="AI9" i="2"/>
  <c r="AH9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AG26" i="8" l="1"/>
  <c r="AG28" i="8"/>
  <c r="AG22" i="7"/>
  <c r="AG21" i="7"/>
  <c r="AF22" i="7"/>
  <c r="AF21" i="7"/>
  <c r="AE22" i="7"/>
  <c r="AE21" i="7"/>
  <c r="AD22" i="7"/>
  <c r="AD21" i="7"/>
  <c r="AC22" i="7"/>
  <c r="AC23" i="7"/>
  <c r="AC21" i="7"/>
  <c r="AB23" i="7"/>
  <c r="AB21" i="7"/>
  <c r="AB22" i="7"/>
  <c r="AA22" i="7"/>
  <c r="AA23" i="7"/>
  <c r="AA21" i="7"/>
  <c r="Z23" i="7"/>
  <c r="Z21" i="7"/>
  <c r="Z22" i="7"/>
  <c r="Y21" i="7"/>
  <c r="Y23" i="7"/>
  <c r="Y22" i="7"/>
  <c r="X21" i="7"/>
  <c r="X23" i="7"/>
  <c r="X22" i="7"/>
  <c r="W21" i="7"/>
  <c r="W23" i="7"/>
  <c r="W22" i="7"/>
  <c r="V23" i="7"/>
  <c r="V22" i="7"/>
  <c r="U23" i="7"/>
  <c r="U22" i="7"/>
  <c r="T23" i="7"/>
  <c r="T22" i="7"/>
  <c r="S22" i="7"/>
  <c r="S23" i="7"/>
  <c r="R23" i="7"/>
  <c r="R22" i="7"/>
  <c r="Q22" i="7"/>
  <c r="Q23" i="7"/>
  <c r="P23" i="7"/>
  <c r="P22" i="7"/>
  <c r="O23" i="7"/>
  <c r="O22" i="7"/>
  <c r="N23" i="7"/>
  <c r="N22" i="7"/>
  <c r="M22" i="7"/>
  <c r="M23" i="7"/>
  <c r="L23" i="7"/>
  <c r="L22" i="7"/>
  <c r="K23" i="7"/>
  <c r="K22" i="7"/>
  <c r="J22" i="7"/>
  <c r="J23" i="7"/>
  <c r="I22" i="7"/>
  <c r="I23" i="7"/>
  <c r="H23" i="7"/>
  <c r="H22" i="7"/>
  <c r="G23" i="7"/>
  <c r="G22" i="7"/>
  <c r="F23" i="7"/>
  <c r="F22" i="7"/>
  <c r="E23" i="7"/>
  <c r="E22" i="7"/>
  <c r="D23" i="7"/>
  <c r="D22" i="7"/>
  <c r="AG15" i="6"/>
  <c r="AG17" i="6"/>
  <c r="AG22" i="6"/>
  <c r="AG20" i="6"/>
  <c r="AG18" i="6"/>
  <c r="AG23" i="6"/>
  <c r="AG24" i="6"/>
  <c r="AG25" i="6"/>
  <c r="AG19" i="6"/>
  <c r="AG21" i="6"/>
  <c r="AG16" i="6"/>
  <c r="AF17" i="6"/>
  <c r="AF16" i="6"/>
  <c r="AF15" i="6"/>
  <c r="AF19" i="6"/>
  <c r="AF25" i="6"/>
  <c r="AF23" i="6"/>
  <c r="AF20" i="6"/>
  <c r="AF21" i="6"/>
  <c r="AF18" i="6"/>
  <c r="AF24" i="6"/>
  <c r="AF22" i="6"/>
  <c r="AE22" i="6"/>
  <c r="AE17" i="6"/>
  <c r="AE16" i="6"/>
  <c r="AE15" i="6"/>
  <c r="AE23" i="6"/>
  <c r="AE18" i="6"/>
  <c r="AE25" i="6"/>
  <c r="AE20" i="6"/>
  <c r="AE21" i="6"/>
  <c r="AE24" i="6"/>
  <c r="AE19" i="6"/>
  <c r="AD16" i="6"/>
  <c r="AD22" i="6"/>
  <c r="AD17" i="6"/>
  <c r="AD18" i="6"/>
  <c r="AD21" i="6"/>
  <c r="AD19" i="6"/>
  <c r="AD25" i="6"/>
  <c r="AD24" i="6"/>
  <c r="AD20" i="6"/>
  <c r="AD15" i="6"/>
  <c r="AD23" i="6"/>
  <c r="AC23" i="6"/>
  <c r="AC25" i="6"/>
  <c r="AC16" i="6"/>
  <c r="AC17" i="6"/>
  <c r="AC18" i="6"/>
  <c r="AC15" i="6"/>
  <c r="AC21" i="6"/>
  <c r="AC24" i="6"/>
  <c r="AC20" i="6"/>
  <c r="AC22" i="6"/>
  <c r="AC19" i="6"/>
  <c r="AB23" i="6"/>
  <c r="AB21" i="6"/>
  <c r="AB17" i="6"/>
  <c r="AB25" i="6"/>
  <c r="AB24" i="6"/>
  <c r="AB20" i="6"/>
  <c r="AB15" i="6"/>
  <c r="AB16" i="6"/>
  <c r="AB19" i="6"/>
  <c r="AB18" i="6"/>
  <c r="AB22" i="6"/>
  <c r="AA22" i="6"/>
  <c r="AA25" i="6"/>
  <c r="AA19" i="6"/>
  <c r="AA21" i="6"/>
  <c r="AA15" i="6"/>
  <c r="AA24" i="6"/>
  <c r="AA18" i="6"/>
  <c r="AA16" i="6"/>
  <c r="AA17" i="6"/>
  <c r="AA20" i="6"/>
  <c r="AA23" i="6"/>
  <c r="Z20" i="6"/>
  <c r="Z23" i="6"/>
  <c r="Z15" i="6"/>
  <c r="Z22" i="6"/>
  <c r="Z24" i="6"/>
  <c r="Z21" i="6"/>
  <c r="Z16" i="6"/>
  <c r="Z18" i="6"/>
  <c r="Z25" i="6"/>
  <c r="Z19" i="6"/>
  <c r="Z17" i="6"/>
  <c r="Y22" i="6"/>
  <c r="Y20" i="6"/>
  <c r="Y23" i="6"/>
  <c r="Y15" i="6"/>
  <c r="Y18" i="6"/>
  <c r="Y17" i="6"/>
  <c r="Y24" i="6"/>
  <c r="Y25" i="6"/>
  <c r="Y21" i="6"/>
  <c r="Y19" i="6"/>
  <c r="Y16" i="6"/>
  <c r="X23" i="6"/>
  <c r="X18" i="6"/>
  <c r="X17" i="6"/>
  <c r="X22" i="6"/>
  <c r="X25" i="6"/>
  <c r="X19" i="6"/>
  <c r="X20" i="6"/>
  <c r="X24" i="6"/>
  <c r="X21" i="6"/>
  <c r="X15" i="6"/>
  <c r="X16" i="6"/>
  <c r="W24" i="6"/>
  <c r="W23" i="6"/>
  <c r="W21" i="6"/>
  <c r="W20" i="6"/>
  <c r="W19" i="6"/>
  <c r="W16" i="6"/>
  <c r="W17" i="6"/>
  <c r="W22" i="6"/>
  <c r="W25" i="6"/>
  <c r="W18" i="6"/>
  <c r="W15" i="6"/>
  <c r="V19" i="6"/>
  <c r="V20" i="6"/>
  <c r="V22" i="6"/>
  <c r="V21" i="6"/>
  <c r="V15" i="6"/>
  <c r="V23" i="6"/>
  <c r="V24" i="6"/>
  <c r="V17" i="6"/>
  <c r="V25" i="6"/>
  <c r="V18" i="6"/>
  <c r="V16" i="6"/>
  <c r="U22" i="6"/>
  <c r="U21" i="6"/>
  <c r="U15" i="6"/>
  <c r="U23" i="6"/>
  <c r="U16" i="6"/>
  <c r="U20" i="6"/>
  <c r="U24" i="6"/>
  <c r="U25" i="6"/>
  <c r="U19" i="6"/>
  <c r="U18" i="6"/>
  <c r="U17" i="6"/>
  <c r="T25" i="6"/>
  <c r="T20" i="6"/>
  <c r="T24" i="6"/>
  <c r="T17" i="6"/>
  <c r="T19" i="6"/>
  <c r="T22" i="6"/>
  <c r="T18" i="6"/>
  <c r="T23" i="6"/>
  <c r="T16" i="6"/>
  <c r="T21" i="6"/>
  <c r="T15" i="6"/>
  <c r="S18" i="6"/>
  <c r="S15" i="6"/>
  <c r="S20" i="6"/>
  <c r="S25" i="6"/>
  <c r="S22" i="6"/>
  <c r="S19" i="6"/>
  <c r="S23" i="6"/>
  <c r="S17" i="6"/>
  <c r="S21" i="6"/>
  <c r="S24" i="6"/>
  <c r="S16" i="6"/>
  <c r="R24" i="6"/>
  <c r="R15" i="6"/>
  <c r="R18" i="6"/>
  <c r="R16" i="6"/>
  <c r="R17" i="6"/>
  <c r="R23" i="6"/>
  <c r="R22" i="6"/>
  <c r="R21" i="6"/>
  <c r="R25" i="6"/>
  <c r="R19" i="6"/>
  <c r="R20" i="6"/>
  <c r="Q16" i="6"/>
  <c r="Q21" i="6"/>
  <c r="Q24" i="6"/>
  <c r="Q23" i="6"/>
  <c r="Q17" i="6"/>
  <c r="Q22" i="6"/>
  <c r="Q19" i="6"/>
  <c r="Q15" i="6"/>
  <c r="Q20" i="6"/>
  <c r="Q25" i="6"/>
  <c r="Q18" i="6"/>
  <c r="P21" i="6"/>
  <c r="P24" i="6"/>
  <c r="P20" i="6"/>
  <c r="P17" i="6"/>
  <c r="P18" i="6"/>
  <c r="P15" i="6"/>
  <c r="P25" i="6"/>
  <c r="P19" i="6"/>
  <c r="P22" i="6"/>
  <c r="P16" i="6"/>
  <c r="P23" i="6"/>
  <c r="O15" i="6"/>
  <c r="O19" i="6"/>
  <c r="O24" i="6"/>
  <c r="O16" i="6"/>
  <c r="O23" i="6"/>
  <c r="O21" i="6"/>
  <c r="O25" i="6"/>
  <c r="O18" i="6"/>
  <c r="O22" i="6"/>
  <c r="O17" i="6"/>
  <c r="O20" i="6"/>
  <c r="N22" i="6"/>
  <c r="N24" i="6"/>
  <c r="N18" i="6"/>
  <c r="N23" i="6"/>
  <c r="N19" i="6"/>
  <c r="N25" i="6"/>
  <c r="N17" i="6"/>
  <c r="N15" i="6"/>
  <c r="N16" i="6"/>
  <c r="N21" i="6"/>
  <c r="N20" i="6"/>
  <c r="M15" i="6"/>
  <c r="M20" i="6"/>
  <c r="M18" i="6"/>
  <c r="M23" i="6"/>
  <c r="M19" i="6"/>
  <c r="M21" i="6"/>
  <c r="M24" i="6"/>
  <c r="M25" i="6"/>
  <c r="M22" i="6"/>
  <c r="M17" i="6"/>
  <c r="M16" i="6"/>
  <c r="L23" i="6"/>
  <c r="L20" i="6"/>
  <c r="L17" i="6"/>
  <c r="L21" i="6"/>
  <c r="L19" i="6"/>
  <c r="L16" i="6"/>
  <c r="L24" i="6"/>
  <c r="L25" i="6"/>
  <c r="L18" i="6"/>
  <c r="L22" i="6"/>
  <c r="L15" i="6"/>
  <c r="K20" i="6"/>
  <c r="K21" i="6"/>
  <c r="K24" i="6"/>
  <c r="K16" i="6"/>
  <c r="K25" i="6"/>
  <c r="K23" i="6"/>
  <c r="K18" i="6"/>
  <c r="K19" i="6"/>
  <c r="K22" i="6"/>
  <c r="K17" i="6"/>
  <c r="K15" i="6"/>
  <c r="J20" i="6"/>
  <c r="J22" i="6"/>
  <c r="J16" i="6"/>
  <c r="J19" i="6"/>
  <c r="J18" i="6"/>
  <c r="J17" i="6"/>
  <c r="J25" i="6"/>
  <c r="J23" i="6"/>
  <c r="J15" i="6"/>
  <c r="J21" i="6"/>
  <c r="J24" i="6"/>
  <c r="I16" i="6"/>
  <c r="I24" i="6"/>
  <c r="I21" i="6"/>
  <c r="I18" i="6"/>
  <c r="I19" i="6"/>
  <c r="I22" i="6"/>
  <c r="I15" i="6"/>
  <c r="I17" i="6"/>
  <c r="I25" i="6"/>
  <c r="I20" i="6"/>
  <c r="I23" i="6"/>
  <c r="H15" i="6"/>
  <c r="H23" i="6"/>
  <c r="H16" i="6"/>
  <c r="H25" i="6"/>
  <c r="H17" i="6"/>
  <c r="H22" i="6"/>
  <c r="H20" i="6"/>
  <c r="H24" i="6"/>
  <c r="H21" i="6"/>
  <c r="H18" i="6"/>
  <c r="H19" i="6"/>
  <c r="G23" i="6"/>
  <c r="G20" i="6"/>
  <c r="G25" i="6"/>
  <c r="G17" i="6"/>
  <c r="G21" i="6"/>
  <c r="G24" i="6"/>
  <c r="G15" i="6"/>
  <c r="G19" i="6"/>
  <c r="G18" i="6"/>
  <c r="G16" i="6"/>
  <c r="G22" i="6"/>
  <c r="F18" i="6"/>
  <c r="F16" i="6"/>
  <c r="F24" i="6"/>
  <c r="F17" i="6"/>
  <c r="F23" i="6"/>
  <c r="F15" i="6"/>
  <c r="F20" i="6"/>
  <c r="F19" i="6"/>
  <c r="F25" i="6"/>
  <c r="F21" i="6"/>
  <c r="F22" i="6"/>
  <c r="E16" i="6"/>
  <c r="E18" i="6"/>
  <c r="E24" i="6"/>
  <c r="E20" i="6"/>
  <c r="E23" i="6"/>
  <c r="E25" i="6"/>
  <c r="E19" i="6"/>
  <c r="E21" i="6"/>
  <c r="E17" i="6"/>
  <c r="E22" i="6"/>
  <c r="D25" i="6"/>
  <c r="D19" i="6"/>
  <c r="D20" i="6"/>
  <c r="D24" i="6"/>
  <c r="D22" i="6"/>
  <c r="D21" i="6"/>
  <c r="D17" i="6"/>
  <c r="D18" i="6"/>
  <c r="D16" i="6"/>
  <c r="D23" i="6"/>
  <c r="C23" i="6"/>
  <c r="C18" i="6"/>
  <c r="C16" i="6"/>
  <c r="C25" i="6"/>
  <c r="C20" i="6"/>
  <c r="C17" i="6"/>
  <c r="C19" i="6"/>
  <c r="C21" i="6"/>
  <c r="C24" i="6"/>
  <c r="C22" i="6"/>
  <c r="AG28" i="3"/>
  <c r="AG26" i="3"/>
  <c r="AG20" i="2"/>
  <c r="AG22" i="2"/>
  <c r="AG23" i="2"/>
  <c r="AG24" i="2"/>
  <c r="AG19" i="2"/>
  <c r="AG21" i="2"/>
  <c r="AG25" i="2"/>
  <c r="AG26" i="2"/>
  <c r="AG28" i="2"/>
  <c r="AF21" i="2"/>
  <c r="AF22" i="2"/>
  <c r="AF23" i="2"/>
  <c r="AF24" i="2"/>
  <c r="AF25" i="2"/>
  <c r="AF28" i="2"/>
  <c r="AF20" i="2"/>
  <c r="AF19" i="2"/>
  <c r="AE19" i="2"/>
  <c r="AE20" i="2"/>
  <c r="AE24" i="2"/>
  <c r="AE22" i="2"/>
  <c r="AE23" i="2"/>
  <c r="AE21" i="2"/>
  <c r="AE28" i="2"/>
  <c r="AE25" i="2"/>
  <c r="AD28" i="2"/>
  <c r="AD19" i="2"/>
  <c r="AD24" i="2"/>
  <c r="AD25" i="2"/>
  <c r="AD21" i="2"/>
  <c r="AD20" i="2"/>
  <c r="AD23" i="2"/>
  <c r="AD22" i="2"/>
  <c r="AC28" i="2"/>
  <c r="AC20" i="2"/>
  <c r="AC25" i="2"/>
  <c r="AC21" i="2"/>
  <c r="AC19" i="2"/>
  <c r="AC24" i="2"/>
  <c r="AC23" i="2"/>
  <c r="AC22" i="2"/>
  <c r="AB28" i="2"/>
  <c r="AB25" i="2"/>
  <c r="AB20" i="2"/>
  <c r="AB24" i="2"/>
  <c r="AB19" i="2"/>
  <c r="AB21" i="2"/>
  <c r="AB23" i="2"/>
  <c r="AB22" i="2"/>
  <c r="AA22" i="2"/>
  <c r="AA23" i="2"/>
  <c r="AA24" i="2"/>
  <c r="AA20" i="2"/>
  <c r="AA21" i="2"/>
  <c r="AA19" i="2"/>
  <c r="AA25" i="2"/>
  <c r="AA28" i="2"/>
  <c r="Z22" i="2"/>
  <c r="Z19" i="2"/>
  <c r="Z21" i="2"/>
  <c r="Z23" i="2"/>
  <c r="Z28" i="2"/>
  <c r="Z25" i="2"/>
  <c r="Z24" i="2"/>
  <c r="Z20" i="2"/>
  <c r="Y19" i="2"/>
  <c r="Y20" i="2"/>
  <c r="Y24" i="2"/>
  <c r="Y25" i="2"/>
  <c r="Y28" i="2"/>
  <c r="Y22" i="2"/>
  <c r="Y21" i="2"/>
  <c r="Y23" i="2"/>
  <c r="X23" i="2"/>
  <c r="X24" i="2"/>
  <c r="X25" i="2"/>
  <c r="X19" i="2"/>
  <c r="X22" i="2"/>
  <c r="X28" i="2"/>
  <c r="X20" i="2"/>
  <c r="X21" i="2"/>
  <c r="W19" i="2"/>
  <c r="W21" i="2"/>
  <c r="W20" i="2"/>
  <c r="W24" i="2"/>
  <c r="W25" i="2"/>
  <c r="W23" i="2"/>
  <c r="W22" i="2"/>
  <c r="W28" i="2"/>
  <c r="V19" i="2"/>
  <c r="V22" i="2"/>
  <c r="V23" i="2"/>
  <c r="V24" i="2"/>
  <c r="V28" i="2"/>
  <c r="V20" i="2"/>
  <c r="V21" i="2"/>
  <c r="V25" i="2"/>
  <c r="U23" i="2"/>
  <c r="U28" i="2"/>
  <c r="U19" i="2"/>
  <c r="U24" i="2"/>
  <c r="U22" i="2"/>
  <c r="U25" i="2"/>
  <c r="U21" i="2"/>
  <c r="U20" i="2"/>
  <c r="T19" i="2"/>
  <c r="T22" i="2"/>
  <c r="T21" i="2"/>
  <c r="T20" i="2"/>
  <c r="T25" i="2"/>
  <c r="T24" i="2"/>
  <c r="T28" i="2"/>
  <c r="T23" i="2"/>
  <c r="S25" i="2"/>
  <c r="S28" i="2"/>
  <c r="S22" i="2"/>
  <c r="S24" i="2"/>
  <c r="S19" i="2"/>
  <c r="S21" i="2"/>
  <c r="S20" i="2"/>
  <c r="S23" i="2"/>
  <c r="R20" i="2"/>
  <c r="R24" i="2"/>
  <c r="R22" i="2"/>
  <c r="R28" i="2"/>
  <c r="R21" i="2"/>
  <c r="R19" i="2"/>
  <c r="R25" i="2"/>
  <c r="R23" i="2"/>
  <c r="Q22" i="2"/>
  <c r="Q24" i="2"/>
  <c r="Q23" i="2"/>
  <c r="Q20" i="2"/>
  <c r="Q28" i="2"/>
  <c r="Q21" i="2"/>
  <c r="Q25" i="2"/>
  <c r="P20" i="2"/>
  <c r="P21" i="2"/>
  <c r="P23" i="2"/>
  <c r="P28" i="2"/>
  <c r="P22" i="2"/>
  <c r="P24" i="2"/>
  <c r="P25" i="2"/>
  <c r="O28" i="2"/>
  <c r="O24" i="2"/>
  <c r="O21" i="2"/>
  <c r="O22" i="2"/>
  <c r="O23" i="2"/>
  <c r="O25" i="2"/>
  <c r="O20" i="2"/>
  <c r="N25" i="2"/>
  <c r="N24" i="2"/>
  <c r="N22" i="2"/>
  <c r="N23" i="2"/>
  <c r="N21" i="2"/>
  <c r="N20" i="2"/>
  <c r="N28" i="2"/>
  <c r="M20" i="2"/>
  <c r="M23" i="2"/>
  <c r="M24" i="2"/>
  <c r="M28" i="2"/>
  <c r="M22" i="2"/>
  <c r="M25" i="2"/>
  <c r="M21" i="2"/>
  <c r="L20" i="2"/>
  <c r="L24" i="2"/>
  <c r="L28" i="2"/>
  <c r="L25" i="2"/>
  <c r="L22" i="2"/>
  <c r="L21" i="2"/>
  <c r="L23" i="2"/>
  <c r="K22" i="2"/>
  <c r="K24" i="2"/>
  <c r="K28" i="2"/>
  <c r="K25" i="2"/>
  <c r="K20" i="2"/>
  <c r="K21" i="2"/>
  <c r="K23" i="2"/>
  <c r="J21" i="2"/>
  <c r="J24" i="2"/>
  <c r="J23" i="2"/>
  <c r="J25" i="2"/>
  <c r="J22" i="2"/>
  <c r="J28" i="2"/>
  <c r="J20" i="2"/>
  <c r="I24" i="2"/>
  <c r="I23" i="2"/>
  <c r="I25" i="2"/>
  <c r="I22" i="2"/>
  <c r="I28" i="2"/>
  <c r="I20" i="2"/>
  <c r="I21" i="2"/>
  <c r="H25" i="2"/>
  <c r="H23" i="2"/>
  <c r="H21" i="2"/>
  <c r="H28" i="2"/>
  <c r="H22" i="2"/>
  <c r="H24" i="2"/>
  <c r="H20" i="2"/>
  <c r="G23" i="2"/>
  <c r="G28" i="2"/>
  <c r="G25" i="2"/>
  <c r="G21" i="2"/>
  <c r="G24" i="2"/>
  <c r="G20" i="2"/>
  <c r="G22" i="2"/>
  <c r="F20" i="2"/>
  <c r="F23" i="2"/>
  <c r="F24" i="2"/>
  <c r="F21" i="2"/>
  <c r="F22" i="2"/>
  <c r="F25" i="2"/>
  <c r="F28" i="2"/>
  <c r="E20" i="2"/>
  <c r="E23" i="2"/>
  <c r="E24" i="2"/>
  <c r="E22" i="2"/>
  <c r="E25" i="2"/>
  <c r="E28" i="2"/>
  <c r="E21" i="2"/>
  <c r="D23" i="2"/>
  <c r="D25" i="2"/>
  <c r="D24" i="2"/>
  <c r="D22" i="2"/>
  <c r="D20" i="2"/>
  <c r="D21" i="2"/>
  <c r="D28" i="2"/>
  <c r="C23" i="2"/>
  <c r="C28" i="2"/>
  <c r="C20" i="2"/>
  <c r="C22" i="2"/>
  <c r="C21" i="2"/>
  <c r="C24" i="2"/>
  <c r="C25" i="2"/>
  <c r="D21" i="8"/>
  <c r="F21" i="8"/>
  <c r="J13" i="8"/>
  <c r="L21" i="8"/>
  <c r="Y13" i="8"/>
  <c r="M21" i="8"/>
  <c r="Q14" i="8"/>
  <c r="P21" i="8"/>
  <c r="N16" i="8"/>
  <c r="U21" i="8"/>
  <c r="F17" i="8"/>
  <c r="W21" i="8"/>
  <c r="N18" i="8"/>
  <c r="Y21" i="8"/>
  <c r="AF18" i="8"/>
  <c r="AB21" i="8"/>
  <c r="X19" i="8"/>
  <c r="D22" i="8"/>
  <c r="C20" i="8"/>
  <c r="E22" i="8"/>
  <c r="Q20" i="8"/>
  <c r="F25" i="8"/>
  <c r="F20" i="8"/>
  <c r="M19" i="8"/>
  <c r="AB24" i="8"/>
  <c r="T17" i="8"/>
  <c r="W19" i="8"/>
  <c r="Y22" i="8"/>
  <c r="O14" i="8"/>
  <c r="P23" i="8"/>
  <c r="X15" i="8"/>
  <c r="P13" i="8"/>
  <c r="C16" i="8"/>
  <c r="J18" i="8"/>
  <c r="Y18" i="8"/>
  <c r="AF25" i="8"/>
  <c r="N21" i="8"/>
  <c r="AE20" i="8"/>
  <c r="AD23" i="8"/>
  <c r="J20" i="8"/>
  <c r="Z22" i="8"/>
  <c r="AE14" i="8"/>
  <c r="H24" i="8"/>
  <c r="V21" i="8"/>
  <c r="AB25" i="8"/>
  <c r="G16" i="8"/>
  <c r="H14" i="8"/>
  <c r="Q15" i="8"/>
  <c r="R17" i="8"/>
  <c r="AB16" i="8"/>
  <c r="G25" i="8"/>
  <c r="H18" i="8"/>
  <c r="D19" i="8"/>
  <c r="J19" i="8"/>
  <c r="G13" i="8"/>
  <c r="Z20" i="8"/>
  <c r="E20" i="8"/>
  <c r="AG21" i="8"/>
  <c r="AC13" i="8"/>
  <c r="L23" i="8"/>
  <c r="F14" i="8"/>
  <c r="W24" i="8"/>
  <c r="P15" i="8"/>
  <c r="I22" i="8"/>
  <c r="X14" i="8"/>
  <c r="H23" i="8"/>
  <c r="J21" i="8"/>
  <c r="W23" i="8"/>
  <c r="L15" i="8"/>
  <c r="T24" i="8"/>
  <c r="F23" i="8"/>
  <c r="P25" i="8"/>
  <c r="AE15" i="8"/>
  <c r="E13" i="8"/>
  <c r="H22" i="8"/>
  <c r="Z13" i="8"/>
  <c r="Q16" i="8"/>
  <c r="W14" i="8"/>
  <c r="G15" i="8"/>
  <c r="I17" i="8"/>
  <c r="Z15" i="8"/>
  <c r="AG23" i="8"/>
  <c r="K16" i="8"/>
  <c r="AD17" i="8"/>
  <c r="H17" i="8"/>
  <c r="K25" i="8"/>
  <c r="AC17" i="8"/>
  <c r="T18" i="8"/>
  <c r="P18" i="8"/>
  <c r="Q25" i="8"/>
  <c r="C19" i="8"/>
  <c r="O19" i="8"/>
  <c r="Q19" i="8"/>
  <c r="Q17" i="8"/>
  <c r="O20" i="8"/>
  <c r="AE19" i="8"/>
  <c r="C21" i="8"/>
  <c r="R13" i="8"/>
  <c r="Z21" i="8"/>
  <c r="V20" i="8"/>
  <c r="M22" i="8"/>
  <c r="W17" i="8"/>
  <c r="AG22" i="8"/>
  <c r="AG13" i="8"/>
  <c r="U23" i="8"/>
  <c r="C18" i="8"/>
  <c r="J24" i="8"/>
  <c r="T14" i="8"/>
  <c r="AE24" i="8"/>
  <c r="S22" i="8"/>
  <c r="Z25" i="8"/>
  <c r="M20" i="8"/>
  <c r="Q22" i="8"/>
  <c r="S20" i="8"/>
  <c r="C23" i="8"/>
  <c r="AA14" i="8"/>
  <c r="K23" i="8"/>
  <c r="AE18" i="8"/>
  <c r="S23" i="8"/>
  <c r="F15" i="8"/>
  <c r="E24" i="8"/>
  <c r="S21" i="8"/>
  <c r="K24" i="8"/>
  <c r="S15" i="8"/>
  <c r="Y24" i="8"/>
  <c r="R16" i="8"/>
  <c r="E25" i="8"/>
  <c r="AA15" i="8"/>
  <c r="W25" i="8"/>
  <c r="AD21" i="8"/>
  <c r="C13" i="8"/>
  <c r="D16" i="8"/>
  <c r="K13" i="8"/>
  <c r="AE23" i="8"/>
  <c r="T13" i="8"/>
  <c r="L16" i="8"/>
  <c r="C14" i="8"/>
  <c r="P22" i="8"/>
  <c r="N14" i="8"/>
  <c r="V16" i="8"/>
  <c r="AB14" i="8"/>
  <c r="D15" i="8"/>
  <c r="D17" i="8"/>
  <c r="K15" i="8"/>
  <c r="M23" i="8"/>
  <c r="T15" i="8"/>
  <c r="L17" i="8"/>
  <c r="AD15" i="8"/>
  <c r="V24" i="8"/>
  <c r="H16" i="8"/>
  <c r="Y17" i="8"/>
  <c r="W16" i="8"/>
  <c r="Q24" i="8"/>
  <c r="AF16" i="8"/>
  <c r="AF17" i="8"/>
  <c r="O17" i="8"/>
  <c r="G17" i="8"/>
  <c r="Z17" i="8"/>
  <c r="R18" i="8"/>
  <c r="E18" i="8"/>
  <c r="L25" i="8"/>
  <c r="L18" i="8"/>
  <c r="AA18" i="8"/>
  <c r="U18" i="8"/>
  <c r="T25" i="8"/>
  <c r="AB18" i="8"/>
  <c r="H19" i="8"/>
  <c r="G19" i="8"/>
  <c r="X25" i="8"/>
  <c r="N19" i="8"/>
  <c r="T19" i="8"/>
  <c r="V19" i="8"/>
  <c r="D14" i="8"/>
  <c r="K20" i="8"/>
  <c r="AC19" i="8"/>
  <c r="T20" i="8"/>
  <c r="L13" i="8"/>
  <c r="AC20" i="8"/>
  <c r="AG19" i="8"/>
  <c r="G21" i="8"/>
  <c r="AD13" i="8"/>
  <c r="Q21" i="8"/>
  <c r="N20" i="8"/>
  <c r="AE21" i="8"/>
  <c r="X13" i="8"/>
  <c r="J22" i="8"/>
  <c r="Y20" i="8"/>
  <c r="W22" i="8"/>
  <c r="U20" i="8"/>
  <c r="AE22" i="8"/>
  <c r="AG25" i="8"/>
  <c r="E23" i="8"/>
  <c r="I14" i="8"/>
  <c r="R23" i="8"/>
  <c r="E14" i="8"/>
  <c r="Y23" i="8"/>
  <c r="AC25" i="8"/>
  <c r="D24" i="8"/>
  <c r="F13" i="8"/>
  <c r="M24" i="8"/>
  <c r="L14" i="8"/>
  <c r="AC24" i="8"/>
  <c r="D18" i="8"/>
  <c r="AG24" i="8"/>
  <c r="G22" i="8"/>
  <c r="M25" i="8"/>
  <c r="I20" i="8"/>
  <c r="AE25" i="8"/>
  <c r="K18" i="8"/>
  <c r="U14" i="8"/>
  <c r="V14" i="8"/>
  <c r="V22" i="8"/>
  <c r="X18" i="8"/>
  <c r="AB22" i="8"/>
  <c r="Y14" i="8"/>
  <c r="G23" i="8"/>
  <c r="H21" i="8"/>
  <c r="I23" i="8"/>
  <c r="AC14" i="8"/>
  <c r="N23" i="8"/>
  <c r="M16" i="8"/>
  <c r="Q23" i="8"/>
  <c r="C15" i="8"/>
  <c r="V23" i="8"/>
  <c r="R21" i="8"/>
  <c r="AB23" i="8"/>
  <c r="I15" i="8"/>
  <c r="G24" i="8"/>
  <c r="Z19" i="8"/>
  <c r="I24" i="8"/>
  <c r="O15" i="8"/>
  <c r="N24" i="8"/>
  <c r="T21" i="8"/>
  <c r="X24" i="8"/>
  <c r="V15" i="8"/>
  <c r="Z24" i="8"/>
  <c r="AC22" i="8"/>
  <c r="D25" i="8"/>
  <c r="Y15" i="8"/>
  <c r="N25" i="8"/>
  <c r="AA21" i="8"/>
  <c r="V25" i="8"/>
  <c r="AC15" i="8"/>
  <c r="Y25" i="8"/>
  <c r="Z23" i="8"/>
  <c r="X17" i="8"/>
  <c r="AG15" i="8"/>
  <c r="D13" i="8"/>
  <c r="F22" i="8"/>
  <c r="H13" i="8"/>
  <c r="E16" i="8"/>
  <c r="N13" i="8"/>
  <c r="AC16" i="8"/>
  <c r="Q13" i="8"/>
  <c r="J16" i="8"/>
  <c r="W13" i="8"/>
  <c r="N22" i="8"/>
  <c r="AA13" i="8"/>
  <c r="P16" i="8"/>
  <c r="G14" i="8"/>
  <c r="AF23" i="8"/>
  <c r="K14" i="8"/>
  <c r="U16" i="8"/>
  <c r="S14" i="8"/>
  <c r="R22" i="8"/>
  <c r="Z14" i="8"/>
  <c r="X16" i="8"/>
  <c r="AD14" i="8"/>
  <c r="AG14" i="8"/>
  <c r="AA16" i="8"/>
  <c r="E15" i="8"/>
  <c r="AD22" i="8"/>
  <c r="H15" i="8"/>
  <c r="E17" i="8"/>
  <c r="M15" i="8"/>
  <c r="R24" i="8"/>
  <c r="R15" i="8"/>
  <c r="J17" i="8"/>
  <c r="U15" i="8"/>
  <c r="AA23" i="8"/>
  <c r="AB15" i="8"/>
  <c r="M17" i="8"/>
  <c r="AF15" i="8"/>
  <c r="AG16" i="8"/>
  <c r="F16" i="8"/>
  <c r="U17" i="8"/>
  <c r="I16" i="8"/>
  <c r="P24" i="8"/>
  <c r="T16" i="8"/>
  <c r="AA17" i="8"/>
  <c r="Y16" i="8"/>
  <c r="I25" i="8"/>
  <c r="AD16" i="8"/>
  <c r="AE17" i="8"/>
  <c r="C17" i="8"/>
  <c r="U24" i="8"/>
  <c r="K17" i="8"/>
  <c r="G18" i="8"/>
  <c r="P17" i="8"/>
  <c r="U13" i="8"/>
  <c r="V17" i="8"/>
  <c r="O18" i="8"/>
  <c r="AB17" i="8"/>
  <c r="J25" i="8"/>
  <c r="AG17" i="8"/>
  <c r="S18" i="8"/>
  <c r="F18" i="8"/>
  <c r="R25" i="8"/>
  <c r="I18" i="8"/>
  <c r="W18" i="8"/>
  <c r="M18" i="8"/>
  <c r="O25" i="8"/>
  <c r="Q18" i="8"/>
  <c r="AD18" i="8"/>
  <c r="V18" i="8"/>
  <c r="N17" i="8"/>
  <c r="Z18" i="8"/>
  <c r="F19" i="8"/>
  <c r="AG18" i="8"/>
  <c r="S25" i="8"/>
  <c r="E19" i="8"/>
  <c r="K19" i="8"/>
  <c r="I19" i="8"/>
  <c r="AD25" i="8"/>
  <c r="L19" i="8"/>
  <c r="R19" i="8"/>
  <c r="P19" i="8"/>
  <c r="AA25" i="8"/>
  <c r="S19" i="8"/>
  <c r="U19" i="8"/>
  <c r="Y19" i="8"/>
  <c r="AB19" i="8"/>
  <c r="H20" i="8"/>
  <c r="AA19" i="8"/>
  <c r="L20" i="8"/>
  <c r="I13" i="8"/>
  <c r="R20" i="8"/>
  <c r="AD19" i="8"/>
  <c r="W20" i="8"/>
  <c r="M13" i="8"/>
  <c r="AB20" i="8"/>
  <c r="AF19" i="8"/>
  <c r="AD20" i="8"/>
  <c r="O13" i="8"/>
  <c r="E21" i="8"/>
  <c r="D20" i="8"/>
  <c r="K21" i="8"/>
  <c r="S17" i="8"/>
  <c r="O21" i="8"/>
  <c r="G20" i="8"/>
  <c r="X21" i="8"/>
  <c r="V13" i="8"/>
  <c r="AC21" i="8"/>
  <c r="P20" i="8"/>
  <c r="AF21" i="8"/>
  <c r="R14" i="8"/>
  <c r="C22" i="8"/>
  <c r="X20" i="8"/>
  <c r="L22" i="8"/>
  <c r="AB13" i="8"/>
  <c r="U22" i="8"/>
  <c r="AA20" i="8"/>
  <c r="X22" i="8"/>
  <c r="U25" i="8"/>
  <c r="AA22" i="8"/>
  <c r="AG20" i="8"/>
  <c r="AF22" i="8"/>
  <c r="J15" i="8"/>
  <c r="D23" i="8"/>
  <c r="AF13" i="8"/>
  <c r="J23" i="8"/>
  <c r="AF20" i="8"/>
  <c r="O23" i="8"/>
  <c r="N15" i="8"/>
  <c r="T23" i="8"/>
  <c r="I21" i="8"/>
  <c r="X23" i="8"/>
  <c r="O22" i="8"/>
  <c r="AC23" i="8"/>
  <c r="P14" i="8"/>
  <c r="C24" i="8"/>
  <c r="W15" i="8"/>
  <c r="F24" i="8"/>
  <c r="J14" i="8"/>
  <c r="L24" i="8"/>
  <c r="AE13" i="8"/>
  <c r="S24" i="8"/>
  <c r="O16" i="8"/>
  <c r="AA24" i="8"/>
  <c r="S16" i="8"/>
  <c r="AD24" i="8"/>
  <c r="M14" i="8"/>
  <c r="AF24" i="8"/>
  <c r="AC18" i="8"/>
  <c r="C25" i="8"/>
  <c r="H25" i="8"/>
  <c r="K22" i="8"/>
  <c r="S13" i="8"/>
  <c r="AE16" i="8"/>
  <c r="O24" i="8"/>
  <c r="T22" i="8"/>
  <c r="Z16" i="8"/>
  <c r="AF14" i="8"/>
  <c r="AG5" i="8"/>
  <c r="AG6" i="8"/>
  <c r="AG7" i="8"/>
  <c r="AG8" i="8"/>
  <c r="AG12" i="8"/>
  <c r="AG9" i="8"/>
  <c r="AG10" i="8"/>
  <c r="AG11" i="8"/>
  <c r="AF12" i="8"/>
  <c r="AF10" i="8"/>
  <c r="AF7" i="8"/>
  <c r="AF6" i="8"/>
  <c r="AF9" i="8"/>
  <c r="AF11" i="8"/>
  <c r="AF5" i="8"/>
  <c r="AF8" i="8"/>
  <c r="AE7" i="8"/>
  <c r="AE9" i="8"/>
  <c r="AE6" i="8"/>
  <c r="AE11" i="8"/>
  <c r="AE12" i="8"/>
  <c r="AE8" i="8"/>
  <c r="AE10" i="8"/>
  <c r="AE5" i="8"/>
  <c r="AD5" i="8"/>
  <c r="AD11" i="8"/>
  <c r="AD9" i="8"/>
  <c r="AD12" i="8"/>
  <c r="AD6" i="8"/>
  <c r="AD7" i="8"/>
  <c r="AD8" i="8"/>
  <c r="AD10" i="8"/>
  <c r="AC11" i="8"/>
  <c r="AC5" i="8"/>
  <c r="AC10" i="8"/>
  <c r="AC8" i="8"/>
  <c r="AC6" i="8"/>
  <c r="AC12" i="8"/>
  <c r="AC7" i="8"/>
  <c r="AC9" i="8"/>
  <c r="AB9" i="8"/>
  <c r="AB5" i="8"/>
  <c r="AB12" i="8"/>
  <c r="AB7" i="8"/>
  <c r="AB8" i="8"/>
  <c r="AB6" i="8"/>
  <c r="AB10" i="8"/>
  <c r="AB11" i="8"/>
  <c r="AA10" i="8"/>
  <c r="AA5" i="8"/>
  <c r="AA6" i="8"/>
  <c r="AA7" i="8"/>
  <c r="AA12" i="8"/>
  <c r="AA11" i="8"/>
  <c r="AA8" i="8"/>
  <c r="AA9" i="8"/>
  <c r="Z5" i="8"/>
  <c r="Z10" i="8"/>
  <c r="Z6" i="8"/>
  <c r="Z11" i="8"/>
  <c r="Z7" i="8"/>
  <c r="Z8" i="8"/>
  <c r="Z12" i="8"/>
  <c r="Z9" i="8"/>
  <c r="Y6" i="8"/>
  <c r="Y5" i="8"/>
  <c r="Y8" i="8"/>
  <c r="Y10" i="8"/>
  <c r="Y12" i="8"/>
  <c r="Y7" i="8"/>
  <c r="Y11" i="8"/>
  <c r="Y9" i="8"/>
  <c r="X11" i="8"/>
  <c r="X5" i="8"/>
  <c r="X7" i="8"/>
  <c r="X9" i="8"/>
  <c r="X12" i="8"/>
  <c r="X8" i="8"/>
  <c r="X10" i="8"/>
  <c r="X6" i="8"/>
  <c r="W9" i="8"/>
  <c r="W12" i="8"/>
  <c r="W11" i="8"/>
  <c r="W8" i="8"/>
  <c r="W6" i="8"/>
  <c r="W10" i="8"/>
  <c r="W7" i="8"/>
  <c r="W5" i="8"/>
  <c r="V11" i="8"/>
  <c r="V8" i="8"/>
  <c r="V6" i="8"/>
  <c r="V10" i="8"/>
  <c r="V9" i="8"/>
  <c r="V7" i="8"/>
  <c r="V12" i="8"/>
  <c r="V5" i="8"/>
  <c r="U7" i="8"/>
  <c r="U9" i="8"/>
  <c r="U12" i="8"/>
  <c r="U5" i="8"/>
  <c r="U10" i="8"/>
  <c r="U6" i="8"/>
  <c r="U8" i="8"/>
  <c r="U11" i="8"/>
  <c r="T9" i="8"/>
  <c r="T6" i="8"/>
  <c r="T10" i="8"/>
  <c r="T12" i="8"/>
  <c r="T8" i="8"/>
  <c r="T11" i="8"/>
  <c r="T7" i="8"/>
  <c r="T5" i="8"/>
  <c r="S11" i="8"/>
  <c r="S7" i="8"/>
  <c r="S9" i="8"/>
  <c r="S5" i="8"/>
  <c r="S6" i="8"/>
  <c r="S10" i="8"/>
  <c r="S12" i="8"/>
  <c r="S8" i="8"/>
  <c r="R8" i="8"/>
  <c r="R9" i="8"/>
  <c r="R5" i="8"/>
  <c r="R7" i="8"/>
  <c r="R10" i="8"/>
  <c r="R6" i="8"/>
  <c r="R12" i="8"/>
  <c r="R11" i="8"/>
  <c r="Q12" i="8"/>
  <c r="Q11" i="8"/>
  <c r="Q9" i="8"/>
  <c r="Q8" i="8"/>
  <c r="Q10" i="8"/>
  <c r="Q7" i="8"/>
  <c r="Q6" i="8"/>
  <c r="Q26" i="8" s="1"/>
  <c r="Q5" i="8"/>
  <c r="P11" i="8"/>
  <c r="P8" i="8"/>
  <c r="P9" i="8"/>
  <c r="P10" i="8"/>
  <c r="P7" i="8"/>
  <c r="P6" i="8"/>
  <c r="P5" i="8"/>
  <c r="P12" i="8"/>
  <c r="O10" i="8"/>
  <c r="O8" i="8"/>
  <c r="O12" i="8"/>
  <c r="O9" i="8"/>
  <c r="O11" i="8"/>
  <c r="O6" i="8"/>
  <c r="O5" i="8"/>
  <c r="O7" i="8"/>
  <c r="N10" i="8"/>
  <c r="N8" i="8"/>
  <c r="N9" i="8"/>
  <c r="N6" i="8"/>
  <c r="N7" i="8"/>
  <c r="N5" i="8"/>
  <c r="N11" i="8"/>
  <c r="N12" i="8"/>
  <c r="M6" i="8"/>
  <c r="M8" i="8"/>
  <c r="M12" i="8"/>
  <c r="M9" i="8"/>
  <c r="M11" i="8"/>
  <c r="M10" i="8"/>
  <c r="M5" i="8"/>
  <c r="M7" i="8"/>
  <c r="L6" i="8"/>
  <c r="L9" i="8"/>
  <c r="L12" i="8"/>
  <c r="L8" i="8"/>
  <c r="L11" i="8"/>
  <c r="L10" i="8"/>
  <c r="L5" i="8"/>
  <c r="L7" i="8"/>
  <c r="K9" i="8"/>
  <c r="K5" i="8"/>
  <c r="K7" i="8"/>
  <c r="K11" i="8"/>
  <c r="K10" i="8"/>
  <c r="K6" i="8"/>
  <c r="K8" i="8"/>
  <c r="K12" i="8"/>
  <c r="J5" i="8"/>
  <c r="J7" i="8"/>
  <c r="J8" i="8"/>
  <c r="J11" i="8"/>
  <c r="J10" i="8"/>
  <c r="J6" i="8"/>
  <c r="J12" i="8"/>
  <c r="J9" i="8"/>
  <c r="I6" i="8"/>
  <c r="I9" i="8"/>
  <c r="I10" i="8"/>
  <c r="I5" i="8"/>
  <c r="I11" i="8"/>
  <c r="I7" i="8"/>
  <c r="I8" i="8"/>
  <c r="I12" i="8"/>
  <c r="H9" i="8"/>
  <c r="H5" i="8"/>
  <c r="H10" i="8"/>
  <c r="H8" i="8"/>
  <c r="H11" i="8"/>
  <c r="H7" i="8"/>
  <c r="H12" i="8"/>
  <c r="H6" i="8"/>
  <c r="H26" i="8" s="1"/>
  <c r="G9" i="8"/>
  <c r="G5" i="8"/>
  <c r="G8" i="8"/>
  <c r="G10" i="8"/>
  <c r="G11" i="8"/>
  <c r="G7" i="8"/>
  <c r="G12" i="8"/>
  <c r="G6" i="8"/>
  <c r="G26" i="8" s="1"/>
  <c r="F8" i="8"/>
  <c r="F12" i="8"/>
  <c r="F10" i="8"/>
  <c r="F9" i="8"/>
  <c r="F5" i="8"/>
  <c r="F7" i="8"/>
  <c r="F11" i="8"/>
  <c r="F6" i="8"/>
  <c r="E11" i="8"/>
  <c r="E10" i="8"/>
  <c r="E5" i="8"/>
  <c r="E9" i="8"/>
  <c r="E8" i="8"/>
  <c r="E7" i="8"/>
  <c r="E12" i="8"/>
  <c r="E6" i="8"/>
  <c r="E26" i="8" s="1"/>
  <c r="D11" i="8"/>
  <c r="D10" i="8"/>
  <c r="D5" i="8"/>
  <c r="D9" i="8"/>
  <c r="D8" i="8"/>
  <c r="D7" i="8"/>
  <c r="D12" i="8"/>
  <c r="D6" i="8"/>
  <c r="D26" i="8" s="1"/>
  <c r="C10" i="8"/>
  <c r="C5" i="8"/>
  <c r="C9" i="8"/>
  <c r="C8" i="8"/>
  <c r="C7" i="8"/>
  <c r="C12" i="8"/>
  <c r="C6" i="8"/>
  <c r="C11" i="8"/>
  <c r="U10" i="7"/>
  <c r="G12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S9" i="7"/>
  <c r="AA8" i="7"/>
  <c r="AB8" i="7"/>
  <c r="E8" i="7"/>
  <c r="D8" i="7"/>
  <c r="C8" i="7"/>
  <c r="G8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J7" i="7" s="1"/>
  <c r="H8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AC8" i="7"/>
  <c r="AD8" i="7"/>
  <c r="AE8" i="7"/>
  <c r="T9" i="7"/>
  <c r="U9" i="7"/>
  <c r="V9" i="7"/>
  <c r="W9" i="7"/>
  <c r="X9" i="7"/>
  <c r="Y9" i="7"/>
  <c r="Z9" i="7"/>
  <c r="AA9" i="7"/>
  <c r="AB9" i="7"/>
  <c r="F8" i="7"/>
  <c r="Q9" i="7"/>
  <c r="P9" i="7"/>
  <c r="O9" i="7"/>
  <c r="N9" i="7"/>
  <c r="M9" i="7"/>
  <c r="L9" i="7"/>
  <c r="K9" i="7"/>
  <c r="AC9" i="7"/>
  <c r="AD9" i="7"/>
  <c r="AE9" i="7"/>
  <c r="AF9" i="7"/>
  <c r="AG9" i="7"/>
  <c r="J9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I9" i="7"/>
  <c r="AG12" i="7"/>
  <c r="AF12" i="7"/>
  <c r="AE12" i="7"/>
  <c r="AD12" i="7"/>
  <c r="AC12" i="7"/>
  <c r="AB12" i="7"/>
  <c r="AA12" i="7"/>
  <c r="AF8" i="7"/>
  <c r="AG8" i="7"/>
  <c r="Z12" i="7"/>
  <c r="T10" i="7"/>
  <c r="R9" i="7"/>
  <c r="V10" i="7"/>
  <c r="W10" i="7"/>
  <c r="X10" i="7"/>
  <c r="Y10" i="7"/>
  <c r="Z10" i="7"/>
  <c r="C9" i="7"/>
  <c r="D9" i="7"/>
  <c r="E9" i="7"/>
  <c r="AA10" i="7"/>
  <c r="AB10" i="7"/>
  <c r="AC10" i="7"/>
  <c r="Z8" i="7"/>
  <c r="AE10" i="7"/>
  <c r="AF10" i="7"/>
  <c r="AG10" i="7"/>
  <c r="Y12" i="7"/>
  <c r="C11" i="7"/>
  <c r="D11" i="7"/>
  <c r="X12" i="7"/>
  <c r="W12" i="7"/>
  <c r="V12" i="7"/>
  <c r="U12" i="7"/>
  <c r="T12" i="7"/>
  <c r="S12" i="7"/>
  <c r="R12" i="7"/>
  <c r="Q12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P12" i="7"/>
  <c r="O12" i="7"/>
  <c r="N12" i="7"/>
  <c r="M12" i="7"/>
  <c r="L12" i="7"/>
  <c r="K12" i="7"/>
  <c r="J12" i="7"/>
  <c r="I12" i="7"/>
  <c r="AB11" i="7"/>
  <c r="AC11" i="7"/>
  <c r="AD11" i="7"/>
  <c r="AE11" i="7"/>
  <c r="AF11" i="7"/>
  <c r="AG11" i="7"/>
  <c r="H12" i="7"/>
  <c r="F9" i="7"/>
  <c r="G9" i="7"/>
  <c r="H9" i="7"/>
  <c r="C12" i="7"/>
  <c r="D12" i="7"/>
  <c r="E12" i="7"/>
  <c r="F12" i="7"/>
  <c r="AD10" i="7"/>
  <c r="AJ11" i="7"/>
  <c r="AJ9" i="7"/>
  <c r="AJ12" i="7"/>
  <c r="AJ8" i="7"/>
  <c r="AG16" i="7"/>
  <c r="AG17" i="7"/>
  <c r="AG20" i="7"/>
  <c r="AG15" i="7"/>
  <c r="AG14" i="7"/>
  <c r="AG5" i="7"/>
  <c r="AG13" i="7"/>
  <c r="AG19" i="7"/>
  <c r="AG18" i="7"/>
  <c r="AF15" i="7"/>
  <c r="AF14" i="7"/>
  <c r="AF16" i="7"/>
  <c r="AF5" i="7"/>
  <c r="AF18" i="7"/>
  <c r="AF13" i="7"/>
  <c r="AF19" i="7"/>
  <c r="AF20" i="7"/>
  <c r="AF17" i="7"/>
  <c r="AE13" i="7"/>
  <c r="AE18" i="7"/>
  <c r="AE20" i="7"/>
  <c r="AE15" i="7"/>
  <c r="AE17" i="7"/>
  <c r="AE14" i="7"/>
  <c r="AE16" i="7"/>
  <c r="AE19" i="7"/>
  <c r="AE5" i="7"/>
  <c r="AD19" i="7"/>
  <c r="AD15" i="7"/>
  <c r="AD20" i="7"/>
  <c r="AD17" i="7"/>
  <c r="AD13" i="7"/>
  <c r="AD18" i="7"/>
  <c r="AD14" i="7"/>
  <c r="AD16" i="7"/>
  <c r="AD5" i="7"/>
  <c r="AC15" i="7"/>
  <c r="AC16" i="7"/>
  <c r="AC18" i="7"/>
  <c r="AC13" i="7"/>
  <c r="AC19" i="7"/>
  <c r="AC20" i="7"/>
  <c r="AC14" i="7"/>
  <c r="AC5" i="7"/>
  <c r="AC17" i="7"/>
  <c r="AB15" i="7"/>
  <c r="AB17" i="7"/>
  <c r="AB5" i="7"/>
  <c r="AB14" i="7"/>
  <c r="AB18" i="7"/>
  <c r="AB20" i="7"/>
  <c r="AB19" i="7"/>
  <c r="AB13" i="7"/>
  <c r="AB16" i="7"/>
  <c r="AA19" i="7"/>
  <c r="AA17" i="7"/>
  <c r="AA5" i="7"/>
  <c r="AA14" i="7"/>
  <c r="AA20" i="7"/>
  <c r="AA18" i="7"/>
  <c r="AA16" i="7"/>
  <c r="AA13" i="7"/>
  <c r="AA15" i="7"/>
  <c r="Z14" i="7"/>
  <c r="Z15" i="7"/>
  <c r="Z5" i="7"/>
  <c r="Z18" i="7"/>
  <c r="Z20" i="7"/>
  <c r="Z19" i="7"/>
  <c r="Z16" i="7"/>
  <c r="Z17" i="7"/>
  <c r="Z13" i="7"/>
  <c r="Y17" i="7"/>
  <c r="Y5" i="7"/>
  <c r="Y18" i="7"/>
  <c r="Y19" i="7"/>
  <c r="Y15" i="7"/>
  <c r="Y14" i="7"/>
  <c r="Y20" i="7"/>
  <c r="Y13" i="7"/>
  <c r="Y16" i="7"/>
  <c r="X18" i="7"/>
  <c r="X5" i="7"/>
  <c r="X19" i="7"/>
  <c r="X13" i="7"/>
  <c r="X17" i="7"/>
  <c r="X16" i="7"/>
  <c r="X20" i="7"/>
  <c r="X15" i="7"/>
  <c r="X14" i="7"/>
  <c r="W5" i="7"/>
  <c r="W15" i="7"/>
  <c r="W20" i="7"/>
  <c r="W16" i="7"/>
  <c r="W18" i="7"/>
  <c r="W14" i="7"/>
  <c r="W17" i="7"/>
  <c r="W19" i="7"/>
  <c r="W13" i="7"/>
  <c r="V20" i="7"/>
  <c r="V15" i="7"/>
  <c r="V5" i="7"/>
  <c r="V16" i="7"/>
  <c r="V19" i="7"/>
  <c r="V13" i="7"/>
  <c r="V14" i="7"/>
  <c r="V21" i="7"/>
  <c r="V18" i="7"/>
  <c r="V17" i="7"/>
  <c r="U14" i="7"/>
  <c r="U13" i="7"/>
  <c r="U21" i="7"/>
  <c r="U16" i="7"/>
  <c r="U15" i="7"/>
  <c r="U19" i="7"/>
  <c r="U20" i="7"/>
  <c r="U5" i="7"/>
  <c r="U18" i="7"/>
  <c r="U17" i="7"/>
  <c r="T20" i="7"/>
  <c r="T21" i="7"/>
  <c r="T16" i="7"/>
  <c r="T13" i="7"/>
  <c r="T5" i="7"/>
  <c r="T18" i="7"/>
  <c r="T19" i="7"/>
  <c r="T14" i="7"/>
  <c r="T15" i="7"/>
  <c r="T17" i="7"/>
  <c r="S15" i="7"/>
  <c r="S16" i="7"/>
  <c r="S19" i="7"/>
  <c r="S13" i="7"/>
  <c r="S18" i="7"/>
  <c r="S14" i="7"/>
  <c r="S20" i="7"/>
  <c r="S5" i="7"/>
  <c r="S21" i="7"/>
  <c r="S17" i="7"/>
  <c r="R14" i="7"/>
  <c r="R15" i="7"/>
  <c r="R6" i="7"/>
  <c r="R16" i="7"/>
  <c r="R17" i="7"/>
  <c r="R19" i="7"/>
  <c r="R13" i="7"/>
  <c r="R18" i="7"/>
  <c r="R5" i="7"/>
  <c r="R21" i="7"/>
  <c r="R20" i="7"/>
  <c r="Q13" i="7"/>
  <c r="Q17" i="7"/>
  <c r="Q6" i="7"/>
  <c r="Q26" i="7" s="1"/>
  <c r="Q18" i="7"/>
  <c r="Q19" i="7"/>
  <c r="Q14" i="7"/>
  <c r="Q21" i="7"/>
  <c r="Q5" i="7"/>
  <c r="Q16" i="7"/>
  <c r="Q20" i="7"/>
  <c r="Q15" i="7"/>
  <c r="P21" i="7"/>
  <c r="P19" i="7"/>
  <c r="P13" i="7"/>
  <c r="P18" i="7"/>
  <c r="P14" i="7"/>
  <c r="P16" i="7"/>
  <c r="P5" i="7"/>
  <c r="P15" i="7"/>
  <c r="P6" i="7"/>
  <c r="P26" i="7" s="1"/>
  <c r="P17" i="7"/>
  <c r="P20" i="7"/>
  <c r="O5" i="7"/>
  <c r="O20" i="7"/>
  <c r="O17" i="7"/>
  <c r="O15" i="7"/>
  <c r="O16" i="7"/>
  <c r="O18" i="7"/>
  <c r="O13" i="7"/>
  <c r="O21" i="7"/>
  <c r="O19" i="7"/>
  <c r="O14" i="7"/>
  <c r="O6" i="7"/>
  <c r="N21" i="7"/>
  <c r="N6" i="7"/>
  <c r="N17" i="7"/>
  <c r="N20" i="7"/>
  <c r="N15" i="7"/>
  <c r="N16" i="7"/>
  <c r="N5" i="7"/>
  <c r="N18" i="7"/>
  <c r="N13" i="7"/>
  <c r="N19" i="7"/>
  <c r="N14" i="7"/>
  <c r="M6" i="7"/>
  <c r="M21" i="7"/>
  <c r="M17" i="7"/>
  <c r="M20" i="7"/>
  <c r="M15" i="7"/>
  <c r="M5" i="7"/>
  <c r="M16" i="7"/>
  <c r="M18" i="7"/>
  <c r="M13" i="7"/>
  <c r="M19" i="7"/>
  <c r="M14" i="7"/>
  <c r="L16" i="7"/>
  <c r="L13" i="7"/>
  <c r="L17" i="7"/>
  <c r="L18" i="7"/>
  <c r="L14" i="7"/>
  <c r="L20" i="7"/>
  <c r="L21" i="7"/>
  <c r="L6" i="7"/>
  <c r="L5" i="7"/>
  <c r="L19" i="7"/>
  <c r="L15" i="7"/>
  <c r="K16" i="7"/>
  <c r="K17" i="7"/>
  <c r="K5" i="7"/>
  <c r="K6" i="7"/>
  <c r="K21" i="7"/>
  <c r="K13" i="7"/>
  <c r="K20" i="7"/>
  <c r="K19" i="7"/>
  <c r="K15" i="7"/>
  <c r="K14" i="7"/>
  <c r="K18" i="7"/>
  <c r="J15" i="7"/>
  <c r="J20" i="7"/>
  <c r="J5" i="7"/>
  <c r="J16" i="7"/>
  <c r="J18" i="7"/>
  <c r="J14" i="7"/>
  <c r="J6" i="7"/>
  <c r="J21" i="7"/>
  <c r="J19" i="7"/>
  <c r="J13" i="7"/>
  <c r="J17" i="7"/>
  <c r="I13" i="7"/>
  <c r="I20" i="7"/>
  <c r="I15" i="7"/>
  <c r="I21" i="7"/>
  <c r="I14" i="7"/>
  <c r="I19" i="7"/>
  <c r="I6" i="7"/>
  <c r="I17" i="7"/>
  <c r="I16" i="7"/>
  <c r="I18" i="7"/>
  <c r="I5" i="7"/>
  <c r="H17" i="7"/>
  <c r="H13" i="7"/>
  <c r="H20" i="7"/>
  <c r="H15" i="7"/>
  <c r="H21" i="7"/>
  <c r="H19" i="7"/>
  <c r="H14" i="7"/>
  <c r="H6" i="7"/>
  <c r="H16" i="7"/>
  <c r="H18" i="7"/>
  <c r="H5" i="7"/>
  <c r="G19" i="7"/>
  <c r="G15" i="7"/>
  <c r="G17" i="7"/>
  <c r="G18" i="7"/>
  <c r="G20" i="7"/>
  <c r="G16" i="7"/>
  <c r="G21" i="7"/>
  <c r="G6" i="7"/>
  <c r="G5" i="7"/>
  <c r="G14" i="7"/>
  <c r="G13" i="7"/>
  <c r="F5" i="7"/>
  <c r="F20" i="7"/>
  <c r="F13" i="7"/>
  <c r="F15" i="7"/>
  <c r="F21" i="7"/>
  <c r="F16" i="7"/>
  <c r="F14" i="7"/>
  <c r="F18" i="7"/>
  <c r="F6" i="7"/>
  <c r="F19" i="7"/>
  <c r="F17" i="7"/>
  <c r="E18" i="7"/>
  <c r="E5" i="7"/>
  <c r="E16" i="7"/>
  <c r="E17" i="7"/>
  <c r="E6" i="7"/>
  <c r="E14" i="7"/>
  <c r="E15" i="7"/>
  <c r="E21" i="7"/>
  <c r="E19" i="7"/>
  <c r="E13" i="7"/>
  <c r="E20" i="7"/>
  <c r="D5" i="7"/>
  <c r="D18" i="7"/>
  <c r="D6" i="7"/>
  <c r="D17" i="7"/>
  <c r="D13" i="7"/>
  <c r="D15" i="7"/>
  <c r="D19" i="7"/>
  <c r="D14" i="7"/>
  <c r="D21" i="7"/>
  <c r="D16" i="7"/>
  <c r="D20" i="7"/>
  <c r="C21" i="7"/>
  <c r="C20" i="7"/>
  <c r="C19" i="7"/>
  <c r="C6" i="7"/>
  <c r="C5" i="7"/>
  <c r="C18" i="7"/>
  <c r="C15" i="7"/>
  <c r="C17" i="7"/>
  <c r="C13" i="7"/>
  <c r="C14" i="7"/>
  <c r="C16" i="7"/>
  <c r="AG7" i="6"/>
  <c r="AG5" i="6"/>
  <c r="AG11" i="6"/>
  <c r="AG10" i="6"/>
  <c r="AG9" i="6"/>
  <c r="AG6" i="6"/>
  <c r="AG28" i="6"/>
  <c r="AG12" i="6"/>
  <c r="AG26" i="6"/>
  <c r="AG8" i="6"/>
  <c r="AG14" i="6"/>
  <c r="AG13" i="6"/>
  <c r="AF10" i="6"/>
  <c r="AF8" i="6"/>
  <c r="AF9" i="6"/>
  <c r="AF28" i="6"/>
  <c r="AF14" i="6"/>
  <c r="AF13" i="6"/>
  <c r="AF12" i="6"/>
  <c r="AF11" i="6"/>
  <c r="AF5" i="6"/>
  <c r="AF6" i="6"/>
  <c r="AF7" i="6"/>
  <c r="AE8" i="6"/>
  <c r="AE9" i="6"/>
  <c r="AE28" i="6"/>
  <c r="AE14" i="6"/>
  <c r="AE13" i="6"/>
  <c r="AE12" i="6"/>
  <c r="AE5" i="6"/>
  <c r="AE11" i="6"/>
  <c r="AE6" i="6"/>
  <c r="AE10" i="6"/>
  <c r="AE7" i="6"/>
  <c r="AD6" i="6"/>
  <c r="AD9" i="6"/>
  <c r="AD12" i="6"/>
  <c r="AD10" i="6"/>
  <c r="AD7" i="6"/>
  <c r="AD13" i="6"/>
  <c r="AD11" i="6"/>
  <c r="AD5" i="6"/>
  <c r="AD28" i="6"/>
  <c r="AD8" i="6"/>
  <c r="AD14" i="6"/>
  <c r="AD26" i="6"/>
  <c r="AC13" i="6"/>
  <c r="AC7" i="6"/>
  <c r="AC6" i="6"/>
  <c r="AC5" i="6"/>
  <c r="AC10" i="6"/>
  <c r="AC8" i="6"/>
  <c r="AC28" i="6"/>
  <c r="AC14" i="6"/>
  <c r="AC11" i="6"/>
  <c r="AC12" i="6"/>
  <c r="AC9" i="6"/>
  <c r="AC26" i="6"/>
  <c r="AB12" i="6"/>
  <c r="AB9" i="6"/>
  <c r="AB10" i="6"/>
  <c r="AB11" i="6"/>
  <c r="AB14" i="6"/>
  <c r="AB28" i="6"/>
  <c r="AB5" i="6"/>
  <c r="AB6" i="6"/>
  <c r="AB7" i="6"/>
  <c r="AB13" i="6"/>
  <c r="AB8" i="6"/>
  <c r="AA9" i="6"/>
  <c r="AA28" i="6"/>
  <c r="AA14" i="6"/>
  <c r="AA11" i="6"/>
  <c r="AA7" i="6"/>
  <c r="AA6" i="6"/>
  <c r="AA5" i="6"/>
  <c r="AA13" i="6"/>
  <c r="AA10" i="6"/>
  <c r="AA8" i="6"/>
  <c r="AA12" i="6"/>
  <c r="Z5" i="6"/>
  <c r="Z12" i="6"/>
  <c r="Z10" i="6"/>
  <c r="Z8" i="6"/>
  <c r="Z13" i="6"/>
  <c r="Z6" i="6"/>
  <c r="Z28" i="6"/>
  <c r="Z9" i="6"/>
  <c r="Z14" i="6"/>
  <c r="Z7" i="6"/>
  <c r="Z11" i="6"/>
  <c r="Y8" i="6"/>
  <c r="Y13" i="6"/>
  <c r="Y12" i="6"/>
  <c r="Y28" i="6"/>
  <c r="Y6" i="6"/>
  <c r="Y11" i="6"/>
  <c r="Y9" i="6"/>
  <c r="Y14" i="6"/>
  <c r="Y10" i="6"/>
  <c r="Y7" i="6"/>
  <c r="Y26" i="6" s="1"/>
  <c r="Y5" i="6"/>
  <c r="X10" i="6"/>
  <c r="X5" i="6"/>
  <c r="X14" i="6"/>
  <c r="X9" i="6"/>
  <c r="X13" i="6"/>
  <c r="X8" i="6"/>
  <c r="X12" i="6"/>
  <c r="X28" i="6"/>
  <c r="X6" i="6"/>
  <c r="X11" i="6"/>
  <c r="X7" i="6"/>
  <c r="X26" i="6" s="1"/>
  <c r="W5" i="6"/>
  <c r="W9" i="6"/>
  <c r="W14" i="6"/>
  <c r="W8" i="6"/>
  <c r="W6" i="6"/>
  <c r="W12" i="6"/>
  <c r="W28" i="6"/>
  <c r="W13" i="6"/>
  <c r="W11" i="6"/>
  <c r="W7" i="6"/>
  <c r="W10" i="6"/>
  <c r="V10" i="6"/>
  <c r="V6" i="6"/>
  <c r="V7" i="6"/>
  <c r="V8" i="6"/>
  <c r="V13" i="6"/>
  <c r="V12" i="6"/>
  <c r="V9" i="6"/>
  <c r="V14" i="6"/>
  <c r="V11" i="6"/>
  <c r="V5" i="6"/>
  <c r="V28" i="6"/>
  <c r="V26" i="6"/>
  <c r="U10" i="6"/>
  <c r="U6" i="6"/>
  <c r="U7" i="6"/>
  <c r="U8" i="6"/>
  <c r="U13" i="6"/>
  <c r="U12" i="6"/>
  <c r="U9" i="6"/>
  <c r="U14" i="6"/>
  <c r="U5" i="6"/>
  <c r="U11" i="6"/>
  <c r="U28" i="6"/>
  <c r="T6" i="6"/>
  <c r="T28" i="6"/>
  <c r="T9" i="6"/>
  <c r="T12" i="6"/>
  <c r="T13" i="6"/>
  <c r="T8" i="6"/>
  <c r="T10" i="6"/>
  <c r="T14" i="6"/>
  <c r="T7" i="6"/>
  <c r="T5" i="6"/>
  <c r="T11" i="6"/>
  <c r="T26" i="6" s="1"/>
  <c r="S13" i="6"/>
  <c r="S5" i="6"/>
  <c r="S28" i="6"/>
  <c r="S11" i="6"/>
  <c r="S7" i="6"/>
  <c r="S10" i="6"/>
  <c r="S8" i="6"/>
  <c r="S12" i="6"/>
  <c r="S9" i="6"/>
  <c r="S6" i="6"/>
  <c r="S14" i="6"/>
  <c r="R9" i="6"/>
  <c r="R28" i="6"/>
  <c r="R5" i="6"/>
  <c r="R14" i="6"/>
  <c r="R13" i="6"/>
  <c r="R7" i="6"/>
  <c r="R10" i="6"/>
  <c r="R8" i="6"/>
  <c r="R12" i="6"/>
  <c r="R11" i="6"/>
  <c r="R6" i="6"/>
  <c r="R26" i="6" s="1"/>
  <c r="Q13" i="6"/>
  <c r="Q11" i="6"/>
  <c r="Q12" i="6"/>
  <c r="Q10" i="6"/>
  <c r="Q9" i="6"/>
  <c r="Q8" i="6"/>
  <c r="Q14" i="6"/>
  <c r="Q6" i="6"/>
  <c r="Q28" i="6"/>
  <c r="Q5" i="6"/>
  <c r="Q7" i="6"/>
  <c r="P14" i="6"/>
  <c r="P13" i="6"/>
  <c r="P7" i="6"/>
  <c r="P5" i="6"/>
  <c r="P28" i="6"/>
  <c r="P8" i="6"/>
  <c r="P10" i="6"/>
  <c r="P12" i="6"/>
  <c r="P6" i="6"/>
  <c r="P9" i="6"/>
  <c r="P11" i="6"/>
  <c r="P26" i="6"/>
  <c r="O7" i="6"/>
  <c r="O5" i="6"/>
  <c r="O28" i="6"/>
  <c r="O14" i="6"/>
  <c r="O8" i="6"/>
  <c r="O10" i="6"/>
  <c r="O6" i="6"/>
  <c r="O12" i="6"/>
  <c r="O13" i="6"/>
  <c r="O9" i="6"/>
  <c r="O11" i="6"/>
  <c r="O26" i="6"/>
  <c r="N13" i="6"/>
  <c r="N9" i="6"/>
  <c r="N7" i="6"/>
  <c r="N11" i="6"/>
  <c r="N6" i="6"/>
  <c r="N10" i="6"/>
  <c r="N14" i="6"/>
  <c r="N5" i="6"/>
  <c r="N12" i="6"/>
  <c r="N8" i="6"/>
  <c r="N28" i="6"/>
  <c r="M9" i="6"/>
  <c r="M11" i="6"/>
  <c r="M7" i="6"/>
  <c r="M6" i="6"/>
  <c r="M10" i="6"/>
  <c r="M14" i="6"/>
  <c r="M5" i="6"/>
  <c r="M12" i="6"/>
  <c r="M8" i="6"/>
  <c r="M28" i="6"/>
  <c r="M13" i="6"/>
  <c r="L13" i="6"/>
  <c r="L11" i="6"/>
  <c r="L7" i="6"/>
  <c r="L6" i="6"/>
  <c r="L10" i="6"/>
  <c r="L28" i="6"/>
  <c r="L9" i="6"/>
  <c r="L14" i="6"/>
  <c r="L8" i="6"/>
  <c r="L5" i="6"/>
  <c r="L12" i="6"/>
  <c r="K5" i="6"/>
  <c r="K13" i="6"/>
  <c r="K7" i="6"/>
  <c r="K6" i="6"/>
  <c r="K10" i="6"/>
  <c r="K11" i="6"/>
  <c r="K8" i="6"/>
  <c r="K28" i="6"/>
  <c r="K9" i="6"/>
  <c r="K14" i="6"/>
  <c r="K12" i="6"/>
  <c r="J8" i="6"/>
  <c r="J10" i="6"/>
  <c r="J6" i="6"/>
  <c r="J11" i="6"/>
  <c r="J13" i="6"/>
  <c r="J28" i="6"/>
  <c r="J14" i="6"/>
  <c r="J9" i="6"/>
  <c r="J7" i="6"/>
  <c r="J5" i="6"/>
  <c r="J12" i="6"/>
  <c r="I9" i="6"/>
  <c r="I11" i="6"/>
  <c r="I7" i="6"/>
  <c r="I8" i="6"/>
  <c r="I5" i="6"/>
  <c r="I14" i="6"/>
  <c r="I13" i="6"/>
  <c r="I28" i="6"/>
  <c r="I6" i="6"/>
  <c r="I10" i="6"/>
  <c r="I12" i="6"/>
  <c r="H7" i="6"/>
  <c r="H8" i="6"/>
  <c r="H11" i="6"/>
  <c r="H5" i="6"/>
  <c r="H14" i="6"/>
  <c r="H13" i="6"/>
  <c r="H9" i="6"/>
  <c r="H12" i="6"/>
  <c r="H6" i="6"/>
  <c r="H10" i="6"/>
  <c r="H26" i="6"/>
  <c r="H28" i="6"/>
  <c r="G11" i="6"/>
  <c r="G28" i="6"/>
  <c r="G6" i="6"/>
  <c r="G12" i="6"/>
  <c r="G14" i="6"/>
  <c r="G9" i="6"/>
  <c r="G8" i="6"/>
  <c r="G7" i="6"/>
  <c r="G5" i="6"/>
  <c r="G10" i="6"/>
  <c r="G13" i="6"/>
  <c r="F13" i="6"/>
  <c r="F6" i="6"/>
  <c r="F8" i="6"/>
  <c r="F28" i="6"/>
  <c r="F12" i="6"/>
  <c r="F11" i="6"/>
  <c r="F7" i="6"/>
  <c r="F9" i="6"/>
  <c r="F5" i="6"/>
  <c r="F14" i="6"/>
  <c r="F10" i="6"/>
  <c r="E8" i="6"/>
  <c r="E13" i="6"/>
  <c r="E10" i="6"/>
  <c r="E9" i="6"/>
  <c r="E5" i="6"/>
  <c r="E15" i="6"/>
  <c r="E11" i="6"/>
  <c r="E7" i="6"/>
  <c r="E28" i="6"/>
  <c r="E12" i="6"/>
  <c r="E6" i="6"/>
  <c r="E14" i="6"/>
  <c r="D8" i="6"/>
  <c r="D14" i="6"/>
  <c r="D15" i="6"/>
  <c r="D5" i="6"/>
  <c r="D6" i="6"/>
  <c r="D28" i="6"/>
  <c r="D12" i="6"/>
  <c r="D13" i="6"/>
  <c r="D7" i="6"/>
  <c r="D10" i="6"/>
  <c r="D11" i="6"/>
  <c r="D9" i="6"/>
  <c r="C14" i="6"/>
  <c r="C10" i="6"/>
  <c r="C13" i="6"/>
  <c r="C7" i="6"/>
  <c r="C12" i="6"/>
  <c r="C8" i="6"/>
  <c r="C11" i="6"/>
  <c r="C6" i="6"/>
  <c r="C28" i="6"/>
  <c r="C9" i="6"/>
  <c r="C5" i="6"/>
  <c r="C15" i="6"/>
  <c r="AG9" i="5"/>
  <c r="AG28" i="5"/>
  <c r="AG13" i="5"/>
  <c r="AG8" i="5"/>
  <c r="AG11" i="5"/>
  <c r="AG16" i="5"/>
  <c r="AG7" i="5"/>
  <c r="AG18" i="5"/>
  <c r="AG22" i="5"/>
  <c r="AG6" i="5"/>
  <c r="AG17" i="5"/>
  <c r="AG26" i="5"/>
  <c r="AG23" i="5"/>
  <c r="AG14" i="5"/>
  <c r="AG5" i="5"/>
  <c r="AG21" i="5"/>
  <c r="AG12" i="5"/>
  <c r="AG25" i="5"/>
  <c r="AG15" i="5"/>
  <c r="AG19" i="5"/>
  <c r="AG10" i="5"/>
  <c r="AG20" i="5"/>
  <c r="AG24" i="5"/>
  <c r="AF18" i="5"/>
  <c r="AF7" i="5"/>
  <c r="AF20" i="5"/>
  <c r="AF10" i="5"/>
  <c r="AF19" i="5"/>
  <c r="AF21" i="5"/>
  <c r="AF15" i="5"/>
  <c r="AF5" i="5"/>
  <c r="AF17" i="5"/>
  <c r="AF25" i="5"/>
  <c r="AF16" i="5"/>
  <c r="AF6" i="5"/>
  <c r="AF9" i="5"/>
  <c r="AF11" i="5"/>
  <c r="AF24" i="5"/>
  <c r="AF28" i="5"/>
  <c r="AF23" i="5"/>
  <c r="AF14" i="5"/>
  <c r="AF8" i="5"/>
  <c r="AF13" i="5"/>
  <c r="AF22" i="5"/>
  <c r="AF12" i="5"/>
  <c r="AE8" i="5"/>
  <c r="AE15" i="5"/>
  <c r="AE13" i="5"/>
  <c r="AE24" i="5"/>
  <c r="AE7" i="5"/>
  <c r="AE18" i="5"/>
  <c r="AE22" i="5"/>
  <c r="AE23" i="5"/>
  <c r="AE14" i="5"/>
  <c r="AE10" i="5"/>
  <c r="AE28" i="5"/>
  <c r="AE5" i="5"/>
  <c r="AE19" i="5"/>
  <c r="AE20" i="5"/>
  <c r="AE11" i="5"/>
  <c r="AE21" i="5"/>
  <c r="AE9" i="5"/>
  <c r="AE16" i="5"/>
  <c r="AE12" i="5"/>
  <c r="AE25" i="5"/>
  <c r="AE17" i="5"/>
  <c r="AE6" i="5"/>
  <c r="AE26" i="5" s="1"/>
  <c r="AD13" i="5"/>
  <c r="AD17" i="5"/>
  <c r="AD6" i="5"/>
  <c r="AD14" i="5"/>
  <c r="AD7" i="5"/>
  <c r="AD12" i="5"/>
  <c r="AD25" i="5"/>
  <c r="AD15" i="5"/>
  <c r="AD9" i="5"/>
  <c r="AD21" i="5"/>
  <c r="AD11" i="5"/>
  <c r="AD19" i="5"/>
  <c r="AD8" i="5"/>
  <c r="AD16" i="5"/>
  <c r="AD5" i="5"/>
  <c r="AD10" i="5"/>
  <c r="AD28" i="5"/>
  <c r="AD24" i="5"/>
  <c r="AD18" i="5"/>
  <c r="AD22" i="5"/>
  <c r="AD23" i="5"/>
  <c r="AD20" i="5"/>
  <c r="AC14" i="5"/>
  <c r="AC5" i="5"/>
  <c r="AC24" i="5"/>
  <c r="AC10" i="5"/>
  <c r="AC23" i="5"/>
  <c r="AC28" i="5"/>
  <c r="AC8" i="5"/>
  <c r="AC12" i="5"/>
  <c r="AC22" i="5"/>
  <c r="AC25" i="5"/>
  <c r="AC19" i="5"/>
  <c r="AC20" i="5"/>
  <c r="AC13" i="5"/>
  <c r="AC7" i="5"/>
  <c r="AC17" i="5"/>
  <c r="AC11" i="5"/>
  <c r="AC21" i="5"/>
  <c r="AC9" i="5"/>
  <c r="AC6" i="5"/>
  <c r="AC15" i="5"/>
  <c r="AC18" i="5"/>
  <c r="AC16" i="5"/>
  <c r="AC26" i="5" s="1"/>
  <c r="AB5" i="5"/>
  <c r="AB7" i="5"/>
  <c r="AB18" i="5"/>
  <c r="AB15" i="5"/>
  <c r="AB23" i="5"/>
  <c r="AB6" i="5"/>
  <c r="AB9" i="5"/>
  <c r="AB14" i="5"/>
  <c r="AB11" i="5"/>
  <c r="AB17" i="5"/>
  <c r="AB13" i="5"/>
  <c r="AB19" i="5"/>
  <c r="AB21" i="5"/>
  <c r="AB12" i="5"/>
  <c r="AB28" i="5"/>
  <c r="AB8" i="5"/>
  <c r="AB10" i="5"/>
  <c r="AB20" i="5"/>
  <c r="AB25" i="5"/>
  <c r="AB24" i="5"/>
  <c r="AB22" i="5"/>
  <c r="AB16" i="5"/>
  <c r="AA8" i="5"/>
  <c r="AA25" i="5"/>
  <c r="AA16" i="5"/>
  <c r="AA24" i="5"/>
  <c r="AA12" i="5"/>
  <c r="AA17" i="5"/>
  <c r="AA6" i="5"/>
  <c r="AA18" i="5"/>
  <c r="AA15" i="5"/>
  <c r="AA5" i="5"/>
  <c r="AA9" i="5"/>
  <c r="AA23" i="5"/>
  <c r="AA13" i="5"/>
  <c r="AA11" i="5"/>
  <c r="AA19" i="5"/>
  <c r="AA21" i="5"/>
  <c r="AA28" i="5"/>
  <c r="AA10" i="5"/>
  <c r="AA20" i="5"/>
  <c r="AA22" i="5"/>
  <c r="AA7" i="5"/>
  <c r="AA14" i="5"/>
  <c r="Z22" i="5"/>
  <c r="Z11" i="5"/>
  <c r="Z21" i="5"/>
  <c r="Z10" i="5"/>
  <c r="Z16" i="5"/>
  <c r="Z5" i="5"/>
  <c r="Z24" i="5"/>
  <c r="Z18" i="5"/>
  <c r="Z15" i="5"/>
  <c r="Z25" i="5"/>
  <c r="Z17" i="5"/>
  <c r="Z23" i="5"/>
  <c r="Z14" i="5"/>
  <c r="Z28" i="5"/>
  <c r="Z8" i="5"/>
  <c r="Z7" i="5"/>
  <c r="Z12" i="5"/>
  <c r="Z13" i="5"/>
  <c r="Z9" i="5"/>
  <c r="Z6" i="5"/>
  <c r="Z26" i="5" s="1"/>
  <c r="Z19" i="5"/>
  <c r="Z20" i="5"/>
  <c r="Y19" i="5"/>
  <c r="Y11" i="5"/>
  <c r="Y13" i="5"/>
  <c r="Y12" i="5"/>
  <c r="Y25" i="5"/>
  <c r="Y7" i="5"/>
  <c r="Y17" i="5"/>
  <c r="Y8" i="5"/>
  <c r="Y28" i="5"/>
  <c r="Y14" i="5"/>
  <c r="Y23" i="5"/>
  <c r="Y15" i="5"/>
  <c r="Y6" i="5"/>
  <c r="Y18" i="5"/>
  <c r="Y5" i="5"/>
  <c r="Y16" i="5"/>
  <c r="Y10" i="5"/>
  <c r="Y22" i="5"/>
  <c r="Y21" i="5"/>
  <c r="Y24" i="5"/>
  <c r="Y20" i="5"/>
  <c r="Y9" i="5"/>
  <c r="Y26" i="5" s="1"/>
  <c r="X8" i="5"/>
  <c r="X9" i="5"/>
  <c r="X5" i="5"/>
  <c r="X20" i="5"/>
  <c r="X18" i="5"/>
  <c r="X6" i="5"/>
  <c r="X24" i="5"/>
  <c r="X21" i="5"/>
  <c r="X12" i="5"/>
  <c r="X16" i="5"/>
  <c r="X10" i="5"/>
  <c r="X14" i="5"/>
  <c r="X28" i="5"/>
  <c r="X17" i="5"/>
  <c r="X25" i="5"/>
  <c r="X23" i="5"/>
  <c r="X15" i="5"/>
  <c r="X19" i="5"/>
  <c r="X7" i="5"/>
  <c r="X13" i="5"/>
  <c r="X11" i="5"/>
  <c r="X22" i="5"/>
  <c r="W9" i="5"/>
  <c r="W22" i="5"/>
  <c r="W8" i="5"/>
  <c r="W7" i="5"/>
  <c r="W15" i="5"/>
  <c r="W19" i="5"/>
  <c r="W5" i="5"/>
  <c r="W25" i="5"/>
  <c r="W23" i="5"/>
  <c r="W28" i="5"/>
  <c r="W17" i="5"/>
  <c r="W11" i="5"/>
  <c r="W13" i="5"/>
  <c r="W10" i="5"/>
  <c r="W16" i="5"/>
  <c r="W12" i="5"/>
  <c r="W14" i="5"/>
  <c r="W24" i="5"/>
  <c r="W6" i="5"/>
  <c r="W20" i="5"/>
  <c r="W18" i="5"/>
  <c r="W21" i="5"/>
  <c r="W26" i="5"/>
  <c r="V5" i="5"/>
  <c r="V19" i="5"/>
  <c r="V6" i="5"/>
  <c r="V14" i="5"/>
  <c r="V8" i="5"/>
  <c r="V28" i="5"/>
  <c r="V22" i="5"/>
  <c r="V7" i="5"/>
  <c r="V15" i="5"/>
  <c r="V18" i="5"/>
  <c r="V10" i="5"/>
  <c r="V13" i="5"/>
  <c r="V21" i="5"/>
  <c r="V9" i="5"/>
  <c r="V20" i="5"/>
  <c r="V24" i="5"/>
  <c r="V16" i="5"/>
  <c r="V12" i="5"/>
  <c r="V17" i="5"/>
  <c r="V11" i="5"/>
  <c r="V23" i="5"/>
  <c r="V25" i="5"/>
  <c r="U5" i="5"/>
  <c r="U16" i="5"/>
  <c r="U6" i="5"/>
  <c r="U14" i="5"/>
  <c r="U9" i="5"/>
  <c r="U8" i="5"/>
  <c r="U22" i="5"/>
  <c r="U19" i="5"/>
  <c r="U7" i="5"/>
  <c r="U15" i="5"/>
  <c r="U18" i="5"/>
  <c r="U10" i="5"/>
  <c r="U13" i="5"/>
  <c r="U25" i="5"/>
  <c r="U21" i="5"/>
  <c r="U28" i="5"/>
  <c r="U12" i="5"/>
  <c r="U17" i="5"/>
  <c r="U11" i="5"/>
  <c r="U24" i="5"/>
  <c r="U20" i="5"/>
  <c r="U23" i="5"/>
  <c r="T5" i="5"/>
  <c r="T17" i="5"/>
  <c r="T16" i="5"/>
  <c r="T18" i="5"/>
  <c r="T19" i="5"/>
  <c r="T9" i="5"/>
  <c r="T22" i="5"/>
  <c r="T20" i="5"/>
  <c r="T7" i="5"/>
  <c r="T14" i="5"/>
  <c r="T15" i="5"/>
  <c r="T6" i="5"/>
  <c r="T10" i="5"/>
  <c r="T23" i="5"/>
  <c r="T13" i="5"/>
  <c r="T8" i="5"/>
  <c r="T11" i="5"/>
  <c r="T24" i="5"/>
  <c r="T12" i="5"/>
  <c r="T28" i="5"/>
  <c r="T25" i="5"/>
  <c r="T21" i="5"/>
  <c r="T26" i="5"/>
  <c r="S28" i="5"/>
  <c r="S19" i="5"/>
  <c r="S9" i="5"/>
  <c r="S18" i="5"/>
  <c r="S14" i="5"/>
  <c r="S8" i="5"/>
  <c r="S21" i="5"/>
  <c r="S20" i="5"/>
  <c r="S22" i="5"/>
  <c r="S24" i="5"/>
  <c r="S7" i="5"/>
  <c r="S5" i="5"/>
  <c r="S23" i="5"/>
  <c r="S17" i="5"/>
  <c r="S13" i="5"/>
  <c r="S11" i="5"/>
  <c r="S15" i="5"/>
  <c r="S12" i="5"/>
  <c r="S6" i="5"/>
  <c r="S26" i="5" s="1"/>
  <c r="S10" i="5"/>
  <c r="S16" i="5"/>
  <c r="S25" i="5"/>
  <c r="R25" i="5"/>
  <c r="R17" i="5"/>
  <c r="R16" i="5"/>
  <c r="R5" i="5"/>
  <c r="R10" i="5"/>
  <c r="R12" i="5"/>
  <c r="R28" i="5"/>
  <c r="R15" i="5"/>
  <c r="R19" i="5"/>
  <c r="R13" i="5"/>
  <c r="R22" i="5"/>
  <c r="R6" i="5"/>
  <c r="R24" i="5"/>
  <c r="R23" i="5"/>
  <c r="R20" i="5"/>
  <c r="R8" i="5"/>
  <c r="R21" i="5"/>
  <c r="R11" i="5"/>
  <c r="R7" i="5"/>
  <c r="R26" i="5" s="1"/>
  <c r="R9" i="5"/>
  <c r="R18" i="5"/>
  <c r="R14" i="5"/>
  <c r="Q18" i="5"/>
  <c r="Q7" i="5"/>
  <c r="Q9" i="5"/>
  <c r="Q8" i="5"/>
  <c r="Q15" i="5"/>
  <c r="Q19" i="5"/>
  <c r="Q10" i="5"/>
  <c r="Q11" i="5"/>
  <c r="Q14" i="5"/>
  <c r="Q17" i="5"/>
  <c r="Q28" i="5"/>
  <c r="Q22" i="5"/>
  <c r="Q6" i="5"/>
  <c r="Q26" i="5" s="1"/>
  <c r="Q21" i="5"/>
  <c r="Q12" i="5"/>
  <c r="Q24" i="5"/>
  <c r="Q5" i="5"/>
  <c r="Q16" i="5"/>
  <c r="Q25" i="5"/>
  <c r="Q20" i="5"/>
  <c r="Q23" i="5"/>
  <c r="Q13" i="5"/>
  <c r="P11" i="5"/>
  <c r="P18" i="5"/>
  <c r="P20" i="5"/>
  <c r="P21" i="5"/>
  <c r="P14" i="5"/>
  <c r="P9" i="5"/>
  <c r="P15" i="5"/>
  <c r="P22" i="5"/>
  <c r="P25" i="5"/>
  <c r="P6" i="5"/>
  <c r="P19" i="5"/>
  <c r="P23" i="5"/>
  <c r="P10" i="5"/>
  <c r="P16" i="5"/>
  <c r="P13" i="5"/>
  <c r="P5" i="5"/>
  <c r="P12" i="5"/>
  <c r="P8" i="5"/>
  <c r="P28" i="5"/>
  <c r="P7" i="5"/>
  <c r="P26" i="5" s="1"/>
  <c r="P17" i="5"/>
  <c r="P24" i="5"/>
  <c r="O18" i="5"/>
  <c r="O7" i="5"/>
  <c r="O28" i="5"/>
  <c r="O8" i="5"/>
  <c r="O12" i="5"/>
  <c r="O17" i="5"/>
  <c r="O13" i="5"/>
  <c r="O10" i="5"/>
  <c r="O16" i="5"/>
  <c r="O22" i="5"/>
  <c r="O14" i="5"/>
  <c r="O23" i="5"/>
  <c r="O6" i="5"/>
  <c r="O25" i="5"/>
  <c r="O9" i="5"/>
  <c r="O15" i="5"/>
  <c r="O19" i="5"/>
  <c r="O21" i="5"/>
  <c r="O20" i="5"/>
  <c r="O5" i="5"/>
  <c r="O11" i="5"/>
  <c r="O24" i="5"/>
  <c r="N5" i="5"/>
  <c r="N10" i="5"/>
  <c r="N18" i="5"/>
  <c r="N24" i="5"/>
  <c r="N22" i="5"/>
  <c r="N14" i="5"/>
  <c r="N7" i="5"/>
  <c r="N28" i="5"/>
  <c r="N12" i="5"/>
  <c r="N11" i="5"/>
  <c r="N15" i="5"/>
  <c r="N8" i="5"/>
  <c r="N21" i="5"/>
  <c r="N20" i="5"/>
  <c r="N17" i="5"/>
  <c r="N6" i="5"/>
  <c r="N26" i="5" s="1"/>
  <c r="N13" i="5"/>
  <c r="N16" i="5"/>
  <c r="N25" i="5"/>
  <c r="N9" i="5"/>
  <c r="N23" i="5"/>
  <c r="N19" i="5"/>
  <c r="M22" i="5"/>
  <c r="M16" i="5"/>
  <c r="M5" i="5"/>
  <c r="M19" i="5"/>
  <c r="M25" i="5"/>
  <c r="M8" i="5"/>
  <c r="M23" i="5"/>
  <c r="M13" i="5"/>
  <c r="M12" i="5"/>
  <c r="M17" i="5"/>
  <c r="M6" i="5"/>
  <c r="M20" i="5"/>
  <c r="M10" i="5"/>
  <c r="M21" i="5"/>
  <c r="M11" i="5"/>
  <c r="M15" i="5"/>
  <c r="M9" i="5"/>
  <c r="M14" i="5"/>
  <c r="M7" i="5"/>
  <c r="M26" i="5" s="1"/>
  <c r="M24" i="5"/>
  <c r="M18" i="5"/>
  <c r="M28" i="5"/>
  <c r="L24" i="5"/>
  <c r="L22" i="5"/>
  <c r="L14" i="5"/>
  <c r="L28" i="5"/>
  <c r="L18" i="5"/>
  <c r="L15" i="5"/>
  <c r="L11" i="5"/>
  <c r="L21" i="5"/>
  <c r="L10" i="5"/>
  <c r="L6" i="5"/>
  <c r="L17" i="5"/>
  <c r="L20" i="5"/>
  <c r="L16" i="5"/>
  <c r="L13" i="5"/>
  <c r="L12" i="5"/>
  <c r="L23" i="5"/>
  <c r="L25" i="5"/>
  <c r="L8" i="5"/>
  <c r="L9" i="5"/>
  <c r="L5" i="5"/>
  <c r="L19" i="5"/>
  <c r="L7" i="5"/>
  <c r="K5" i="5"/>
  <c r="K22" i="5"/>
  <c r="K8" i="5"/>
  <c r="K19" i="5"/>
  <c r="K12" i="5"/>
  <c r="K23" i="5"/>
  <c r="K25" i="5"/>
  <c r="K13" i="5"/>
  <c r="K16" i="5"/>
  <c r="K17" i="5"/>
  <c r="K9" i="5"/>
  <c r="K7" i="5"/>
  <c r="K10" i="5"/>
  <c r="K15" i="5"/>
  <c r="K14" i="5"/>
  <c r="K28" i="5"/>
  <c r="K11" i="5"/>
  <c r="K21" i="5"/>
  <c r="K6" i="5"/>
  <c r="K26" i="5" s="1"/>
  <c r="K24" i="5"/>
  <c r="K20" i="5"/>
  <c r="K18" i="5"/>
  <c r="J17" i="5"/>
  <c r="J24" i="5"/>
  <c r="J18" i="5"/>
  <c r="J19" i="5"/>
  <c r="J16" i="5"/>
  <c r="J15" i="5"/>
  <c r="J14" i="5"/>
  <c r="J20" i="5"/>
  <c r="J23" i="5"/>
  <c r="J28" i="5"/>
  <c r="J13" i="5"/>
  <c r="J12" i="5"/>
  <c r="J6" i="5"/>
  <c r="J22" i="5"/>
  <c r="J11" i="5"/>
  <c r="J5" i="5"/>
  <c r="J10" i="5"/>
  <c r="J21" i="5"/>
  <c r="J7" i="5"/>
  <c r="J25" i="5"/>
  <c r="J8" i="5"/>
  <c r="J9" i="5"/>
  <c r="I5" i="5"/>
  <c r="I21" i="5"/>
  <c r="I13" i="5"/>
  <c r="I24" i="5"/>
  <c r="I18" i="5"/>
  <c r="I6" i="5"/>
  <c r="I26" i="5" s="1"/>
  <c r="I22" i="5"/>
  <c r="I19" i="5"/>
  <c r="I28" i="5"/>
  <c r="I11" i="5"/>
  <c r="I8" i="5"/>
  <c r="I25" i="5"/>
  <c r="I23" i="5"/>
  <c r="I20" i="5"/>
  <c r="I7" i="5"/>
  <c r="I10" i="5"/>
  <c r="I17" i="5"/>
  <c r="I9" i="5"/>
  <c r="I16" i="5"/>
  <c r="I14" i="5"/>
  <c r="I15" i="5"/>
  <c r="I12" i="5"/>
  <c r="H15" i="5"/>
  <c r="H21" i="5"/>
  <c r="H5" i="5"/>
  <c r="H23" i="5"/>
  <c r="H16" i="5"/>
  <c r="H17" i="5"/>
  <c r="H14" i="5"/>
  <c r="H20" i="5"/>
  <c r="H10" i="5"/>
  <c r="H7" i="5"/>
  <c r="H18" i="5"/>
  <c r="H9" i="5"/>
  <c r="H22" i="5"/>
  <c r="H11" i="5"/>
  <c r="H8" i="5"/>
  <c r="H25" i="5"/>
  <c r="H6" i="5"/>
  <c r="H19" i="5"/>
  <c r="H24" i="5"/>
  <c r="H28" i="5"/>
  <c r="H13" i="5"/>
  <c r="H12" i="5"/>
  <c r="H26" i="5"/>
  <c r="G11" i="5"/>
  <c r="G23" i="5"/>
  <c r="G13" i="5"/>
  <c r="G12" i="5"/>
  <c r="G25" i="5"/>
  <c r="G24" i="5"/>
  <c r="G19" i="5"/>
  <c r="G22" i="5"/>
  <c r="G10" i="5"/>
  <c r="G20" i="5"/>
  <c r="G8" i="5"/>
  <c r="G6" i="5"/>
  <c r="G18" i="5"/>
  <c r="G14" i="5"/>
  <c r="G28" i="5"/>
  <c r="G9" i="5"/>
  <c r="G17" i="5"/>
  <c r="G7" i="5"/>
  <c r="G5" i="5"/>
  <c r="G21" i="5"/>
  <c r="G16" i="5"/>
  <c r="G15" i="5"/>
  <c r="F13" i="5"/>
  <c r="F22" i="5"/>
  <c r="F16" i="5"/>
  <c r="F15" i="5"/>
  <c r="F6" i="5"/>
  <c r="F28" i="5"/>
  <c r="F23" i="5"/>
  <c r="F17" i="5"/>
  <c r="F21" i="5"/>
  <c r="F10" i="5"/>
  <c r="F7" i="5"/>
  <c r="F18" i="5"/>
  <c r="F14" i="5"/>
  <c r="F9" i="5"/>
  <c r="F20" i="5"/>
  <c r="F8" i="5"/>
  <c r="F24" i="5"/>
  <c r="F11" i="5"/>
  <c r="F19" i="5"/>
  <c r="F5" i="5"/>
  <c r="F12" i="5"/>
  <c r="F25" i="5"/>
  <c r="E23" i="5"/>
  <c r="E5" i="5"/>
  <c r="E16" i="5"/>
  <c r="E8" i="5"/>
  <c r="E11" i="5"/>
  <c r="E9" i="5"/>
  <c r="E21" i="5"/>
  <c r="E12" i="5"/>
  <c r="E17" i="5"/>
  <c r="E13" i="5"/>
  <c r="E25" i="5"/>
  <c r="E24" i="5"/>
  <c r="E15" i="5"/>
  <c r="E18" i="5"/>
  <c r="E28" i="5"/>
  <c r="E20" i="5"/>
  <c r="E6" i="5"/>
  <c r="E22" i="5"/>
  <c r="E14" i="5"/>
  <c r="E7" i="5"/>
  <c r="E26" i="5" s="1"/>
  <c r="E19" i="5"/>
  <c r="E10" i="5"/>
  <c r="D19" i="5"/>
  <c r="D10" i="5"/>
  <c r="D7" i="5"/>
  <c r="D14" i="5"/>
  <c r="D28" i="5"/>
  <c r="D15" i="5"/>
  <c r="D18" i="5"/>
  <c r="D25" i="5"/>
  <c r="D24" i="5"/>
  <c r="D5" i="5"/>
  <c r="D13" i="5"/>
  <c r="D17" i="5"/>
  <c r="D9" i="5"/>
  <c r="D23" i="5"/>
  <c r="D22" i="5"/>
  <c r="D21" i="5"/>
  <c r="D11" i="5"/>
  <c r="D6" i="5"/>
  <c r="D20" i="5"/>
  <c r="D8" i="5"/>
  <c r="D12" i="5"/>
  <c r="D16" i="5"/>
  <c r="C24" i="5"/>
  <c r="C14" i="5"/>
  <c r="C9" i="5"/>
  <c r="C25" i="5"/>
  <c r="C23" i="5"/>
  <c r="C12" i="5"/>
  <c r="C8" i="5"/>
  <c r="C11" i="5"/>
  <c r="C19" i="5"/>
  <c r="C15" i="5"/>
  <c r="C28" i="5"/>
  <c r="C22" i="5"/>
  <c r="C13" i="5"/>
  <c r="C7" i="5"/>
  <c r="C17" i="5"/>
  <c r="C20" i="5"/>
  <c r="C10" i="5"/>
  <c r="C21" i="5"/>
  <c r="C18" i="5"/>
  <c r="C5" i="5"/>
  <c r="C6" i="5"/>
  <c r="C26" i="5" s="1"/>
  <c r="C16" i="5"/>
  <c r="AG20" i="4"/>
  <c r="AG24" i="4"/>
  <c r="AG5" i="4"/>
  <c r="AG23" i="4"/>
  <c r="AG10" i="4"/>
  <c r="AG28" i="4"/>
  <c r="AG16" i="4"/>
  <c r="AG12" i="4"/>
  <c r="AG15" i="4"/>
  <c r="AG22" i="4"/>
  <c r="AG19" i="4"/>
  <c r="AG11" i="4"/>
  <c r="AG6" i="4"/>
  <c r="AG9" i="4"/>
  <c r="AG21" i="4"/>
  <c r="AG8" i="4"/>
  <c r="AG14" i="4"/>
  <c r="AG25" i="4"/>
  <c r="AG17" i="4"/>
  <c r="AG18" i="4"/>
  <c r="AG13" i="4"/>
  <c r="AG26" i="4"/>
  <c r="AG7" i="4"/>
  <c r="AF5" i="4"/>
  <c r="AF10" i="4"/>
  <c r="AF6" i="4"/>
  <c r="AF7" i="4"/>
  <c r="AF9" i="4"/>
  <c r="AF17" i="4"/>
  <c r="AF18" i="4"/>
  <c r="AF13" i="4"/>
  <c r="AF12" i="4"/>
  <c r="AF16" i="4"/>
  <c r="AF25" i="4"/>
  <c r="AF15" i="4"/>
  <c r="AF20" i="4"/>
  <c r="AF8" i="4"/>
  <c r="AF24" i="4"/>
  <c r="AF28" i="4"/>
  <c r="AF19" i="4"/>
  <c r="AF21" i="4"/>
  <c r="AF14" i="4"/>
  <c r="AF11" i="4"/>
  <c r="AF22" i="4"/>
  <c r="AF23" i="4"/>
  <c r="AF26" i="4"/>
  <c r="AE11" i="4"/>
  <c r="AE5" i="4"/>
  <c r="AE7" i="4"/>
  <c r="AE10" i="4"/>
  <c r="AE25" i="4"/>
  <c r="AE28" i="4"/>
  <c r="AE18" i="4"/>
  <c r="AE24" i="4"/>
  <c r="AE23" i="4"/>
  <c r="AE9" i="4"/>
  <c r="AE22" i="4"/>
  <c r="AE21" i="4"/>
  <c r="AE14" i="4"/>
  <c r="AE19" i="4"/>
  <c r="AE12" i="4"/>
  <c r="AE13" i="4"/>
  <c r="AE8" i="4"/>
  <c r="AE16" i="4"/>
  <c r="AE20" i="4"/>
  <c r="AE15" i="4"/>
  <c r="AE17" i="4"/>
  <c r="AE6" i="4"/>
  <c r="AE26" i="4" s="1"/>
  <c r="AD10" i="4"/>
  <c r="AD5" i="4"/>
  <c r="AD19" i="4"/>
  <c r="AD8" i="4"/>
  <c r="AD15" i="4"/>
  <c r="AD20" i="4"/>
  <c r="AD16" i="4"/>
  <c r="AD25" i="4"/>
  <c r="AD13" i="4"/>
  <c r="AD22" i="4"/>
  <c r="AD14" i="4"/>
  <c r="AD12" i="4"/>
  <c r="AD7" i="4"/>
  <c r="AD17" i="4"/>
  <c r="AD9" i="4"/>
  <c r="AD23" i="4"/>
  <c r="AD21" i="4"/>
  <c r="AD28" i="4"/>
  <c r="AD24" i="4"/>
  <c r="AD18" i="4"/>
  <c r="AD6" i="4"/>
  <c r="AD26" i="4" s="1"/>
  <c r="AD11" i="4"/>
  <c r="AC5" i="4"/>
  <c r="AC11" i="4"/>
  <c r="AC28" i="4"/>
  <c r="AC12" i="4"/>
  <c r="AC7" i="4"/>
  <c r="AC20" i="4"/>
  <c r="AC16" i="4"/>
  <c r="AC9" i="4"/>
  <c r="AC25" i="4"/>
  <c r="AC17" i="4"/>
  <c r="AC19" i="4"/>
  <c r="AC22" i="4"/>
  <c r="AC23" i="4"/>
  <c r="AC21" i="4"/>
  <c r="AC15" i="4"/>
  <c r="AC10" i="4"/>
  <c r="AC24" i="4"/>
  <c r="AC13" i="4"/>
  <c r="AC14" i="4"/>
  <c r="AC8" i="4"/>
  <c r="AC18" i="4"/>
  <c r="AC6" i="4"/>
  <c r="AB18" i="4"/>
  <c r="AB17" i="4"/>
  <c r="AB8" i="4"/>
  <c r="AB14" i="4"/>
  <c r="AB24" i="4"/>
  <c r="AB10" i="4"/>
  <c r="AB15" i="4"/>
  <c r="AB6" i="4"/>
  <c r="AB13" i="4"/>
  <c r="AB23" i="4"/>
  <c r="AB19" i="4"/>
  <c r="AB22" i="4"/>
  <c r="AB11" i="4"/>
  <c r="AB25" i="4"/>
  <c r="AB5" i="4"/>
  <c r="AB9" i="4"/>
  <c r="AB16" i="4"/>
  <c r="AB12" i="4"/>
  <c r="AB28" i="4"/>
  <c r="AB21" i="4"/>
  <c r="AB20" i="4"/>
  <c r="AB7" i="4"/>
  <c r="AB26" i="4" s="1"/>
  <c r="AA18" i="4"/>
  <c r="AA19" i="4"/>
  <c r="AA22" i="4"/>
  <c r="AA20" i="4"/>
  <c r="AA23" i="4"/>
  <c r="AA8" i="4"/>
  <c r="AA11" i="4"/>
  <c r="AA13" i="4"/>
  <c r="AA28" i="4"/>
  <c r="AA21" i="4"/>
  <c r="AA12" i="4"/>
  <c r="AA25" i="4"/>
  <c r="AA14" i="4"/>
  <c r="AA17" i="4"/>
  <c r="AA6" i="4"/>
  <c r="AA15" i="4"/>
  <c r="AA24" i="4"/>
  <c r="AA16" i="4"/>
  <c r="AA7" i="4"/>
  <c r="AA5" i="4"/>
  <c r="AA9" i="4"/>
  <c r="AA10" i="4"/>
  <c r="Z10" i="4"/>
  <c r="Z9" i="4"/>
  <c r="Z5" i="4"/>
  <c r="Z16" i="4"/>
  <c r="Z25" i="4"/>
  <c r="Z6" i="4"/>
  <c r="Z15" i="4"/>
  <c r="Z24" i="4"/>
  <c r="Z18" i="4"/>
  <c r="Z12" i="4"/>
  <c r="Z7" i="4"/>
  <c r="Z21" i="4"/>
  <c r="Z23" i="4"/>
  <c r="Z13" i="4"/>
  <c r="Z28" i="4"/>
  <c r="Z19" i="4"/>
  <c r="Z14" i="4"/>
  <c r="Z20" i="4"/>
  <c r="Z22" i="4"/>
  <c r="Z17" i="4"/>
  <c r="Z8" i="4"/>
  <c r="Z11" i="4"/>
  <c r="Y28" i="4"/>
  <c r="Y16" i="4"/>
  <c r="Y20" i="4"/>
  <c r="Y23" i="4"/>
  <c r="Y22" i="4"/>
  <c r="Y17" i="4"/>
  <c r="Y12" i="4"/>
  <c r="Y19" i="4"/>
  <c r="Y11" i="4"/>
  <c r="Y14" i="4"/>
  <c r="Y21" i="4"/>
  <c r="Y8" i="4"/>
  <c r="Y25" i="4"/>
  <c r="Y13" i="4"/>
  <c r="Y18" i="4"/>
  <c r="Y6" i="4"/>
  <c r="Y7" i="4"/>
  <c r="Y24" i="4"/>
  <c r="Y10" i="4"/>
  <c r="Y9" i="4"/>
  <c r="Y15" i="4"/>
  <c r="Y5" i="4"/>
  <c r="Y26" i="4"/>
  <c r="X19" i="4"/>
  <c r="X16" i="4"/>
  <c r="X13" i="4"/>
  <c r="X25" i="4"/>
  <c r="X5" i="4"/>
  <c r="X15" i="4"/>
  <c r="X24" i="4"/>
  <c r="X21" i="4"/>
  <c r="X22" i="4"/>
  <c r="X18" i="4"/>
  <c r="X11" i="4"/>
  <c r="X6" i="4"/>
  <c r="X10" i="4"/>
  <c r="X17" i="4"/>
  <c r="X20" i="4"/>
  <c r="X9" i="4"/>
  <c r="X14" i="4"/>
  <c r="X7" i="4"/>
  <c r="X23" i="4"/>
  <c r="X28" i="4"/>
  <c r="X8" i="4"/>
  <c r="X12" i="4"/>
  <c r="W8" i="4"/>
  <c r="W21" i="4"/>
  <c r="W16" i="4"/>
  <c r="W14" i="4"/>
  <c r="W7" i="4"/>
  <c r="W18" i="4"/>
  <c r="W13" i="4"/>
  <c r="W20" i="4"/>
  <c r="W28" i="4"/>
  <c r="W25" i="4"/>
  <c r="W23" i="4"/>
  <c r="W17" i="4"/>
  <c r="W10" i="4"/>
  <c r="W12" i="4"/>
  <c r="W24" i="4"/>
  <c r="W19" i="4"/>
  <c r="W22" i="4"/>
  <c r="W5" i="4"/>
  <c r="W15" i="4"/>
  <c r="W9" i="4"/>
  <c r="W11" i="4"/>
  <c r="W6" i="4"/>
  <c r="W26" i="4" s="1"/>
  <c r="V10" i="4"/>
  <c r="V11" i="4"/>
  <c r="V22" i="4"/>
  <c r="V9" i="4"/>
  <c r="V21" i="4"/>
  <c r="V7" i="4"/>
  <c r="V5" i="4"/>
  <c r="V17" i="4"/>
  <c r="V12" i="4"/>
  <c r="V16" i="4"/>
  <c r="V14" i="4"/>
  <c r="V8" i="4"/>
  <c r="V18" i="4"/>
  <c r="V25" i="4"/>
  <c r="V20" i="4"/>
  <c r="V13" i="4"/>
  <c r="V6" i="4"/>
  <c r="V23" i="4"/>
  <c r="V19" i="4"/>
  <c r="V28" i="4"/>
  <c r="V15" i="4"/>
  <c r="V24" i="4"/>
  <c r="U17" i="4"/>
  <c r="U8" i="4"/>
  <c r="U12" i="4"/>
  <c r="U13" i="4"/>
  <c r="U10" i="4"/>
  <c r="U24" i="4"/>
  <c r="U23" i="4"/>
  <c r="U5" i="4"/>
  <c r="U6" i="4"/>
  <c r="U7" i="4"/>
  <c r="U21" i="4"/>
  <c r="U28" i="4"/>
  <c r="U11" i="4"/>
  <c r="U9" i="4"/>
  <c r="U22" i="4"/>
  <c r="U20" i="4"/>
  <c r="U19" i="4"/>
  <c r="U18" i="4"/>
  <c r="U14" i="4"/>
  <c r="U15" i="4"/>
  <c r="U25" i="4"/>
  <c r="U16" i="4"/>
  <c r="T28" i="4"/>
  <c r="T14" i="4"/>
  <c r="T19" i="4"/>
  <c r="T20" i="4"/>
  <c r="T18" i="4"/>
  <c r="T23" i="4"/>
  <c r="T13" i="4"/>
  <c r="T7" i="4"/>
  <c r="T12" i="4"/>
  <c r="T15" i="4"/>
  <c r="T17" i="4"/>
  <c r="T9" i="4"/>
  <c r="T5" i="4"/>
  <c r="T24" i="4"/>
  <c r="T11" i="4"/>
  <c r="T6" i="4"/>
  <c r="T8" i="4"/>
  <c r="T22" i="4"/>
  <c r="T10" i="4"/>
  <c r="T21" i="4"/>
  <c r="T25" i="4"/>
  <c r="T16" i="4"/>
  <c r="S21" i="4"/>
  <c r="S16" i="4"/>
  <c r="S5" i="4"/>
  <c r="S25" i="4"/>
  <c r="S10" i="4"/>
  <c r="S22" i="4"/>
  <c r="S8" i="4"/>
  <c r="S15" i="4"/>
  <c r="S11" i="4"/>
  <c r="S19" i="4"/>
  <c r="S18" i="4"/>
  <c r="S24" i="4"/>
  <c r="S20" i="4"/>
  <c r="S14" i="4"/>
  <c r="S9" i="4"/>
  <c r="S17" i="4"/>
  <c r="S6" i="4"/>
  <c r="S7" i="4"/>
  <c r="S23" i="4"/>
  <c r="S13" i="4"/>
  <c r="S12" i="4"/>
  <c r="S28" i="4"/>
  <c r="R24" i="4"/>
  <c r="R13" i="4"/>
  <c r="R17" i="4"/>
  <c r="R28" i="4"/>
  <c r="R12" i="4"/>
  <c r="R7" i="4"/>
  <c r="R23" i="4"/>
  <c r="R8" i="4"/>
  <c r="R18" i="4"/>
  <c r="R14" i="4"/>
  <c r="R25" i="4"/>
  <c r="R20" i="4"/>
  <c r="R15" i="4"/>
  <c r="R11" i="4"/>
  <c r="R9" i="4"/>
  <c r="R6" i="4"/>
  <c r="R5" i="4"/>
  <c r="R22" i="4"/>
  <c r="R10" i="4"/>
  <c r="R16" i="4"/>
  <c r="R19" i="4"/>
  <c r="R21" i="4"/>
  <c r="Q13" i="4"/>
  <c r="Q14" i="4"/>
  <c r="Q25" i="4"/>
  <c r="Q20" i="4"/>
  <c r="Q10" i="4"/>
  <c r="Q16" i="4"/>
  <c r="Q21" i="4"/>
  <c r="Q22" i="4"/>
  <c r="Q9" i="4"/>
  <c r="Q6" i="4"/>
  <c r="Q11" i="4"/>
  <c r="Q17" i="4"/>
  <c r="Q8" i="4"/>
  <c r="Q5" i="4"/>
  <c r="Q15" i="4"/>
  <c r="Q19" i="4"/>
  <c r="Q12" i="4"/>
  <c r="Q24" i="4"/>
  <c r="Q7" i="4"/>
  <c r="Q18" i="4"/>
  <c r="Q23" i="4"/>
  <c r="Q28" i="4"/>
  <c r="P13" i="4"/>
  <c r="P23" i="4"/>
  <c r="P18" i="4"/>
  <c r="P7" i="4"/>
  <c r="P24" i="4"/>
  <c r="P5" i="4"/>
  <c r="P21" i="4"/>
  <c r="P14" i="4"/>
  <c r="P19" i="4"/>
  <c r="P12" i="4"/>
  <c r="P15" i="4"/>
  <c r="P8" i="4"/>
  <c r="P6" i="4"/>
  <c r="P11" i="4"/>
  <c r="P9" i="4"/>
  <c r="P16" i="4"/>
  <c r="P25" i="4"/>
  <c r="P22" i="4"/>
  <c r="P20" i="4"/>
  <c r="P10" i="4"/>
  <c r="P17" i="4"/>
  <c r="P28" i="4"/>
  <c r="O21" i="4"/>
  <c r="O25" i="4"/>
  <c r="O23" i="4"/>
  <c r="O28" i="4"/>
  <c r="O5" i="4"/>
  <c r="O24" i="4"/>
  <c r="O19" i="4"/>
  <c r="O8" i="4"/>
  <c r="O10" i="4"/>
  <c r="O14" i="4"/>
  <c r="O15" i="4"/>
  <c r="O6" i="4"/>
  <c r="O12" i="4"/>
  <c r="O18" i="4"/>
  <c r="O13" i="4"/>
  <c r="O11" i="4"/>
  <c r="O17" i="4"/>
  <c r="O16" i="4"/>
  <c r="O7" i="4"/>
  <c r="O22" i="4"/>
  <c r="O9" i="4"/>
  <c r="O20" i="4"/>
  <c r="N13" i="4"/>
  <c r="N14" i="4"/>
  <c r="N12" i="4"/>
  <c r="N28" i="4"/>
  <c r="N11" i="4"/>
  <c r="N21" i="4"/>
  <c r="N20" i="4"/>
  <c r="N15" i="4"/>
  <c r="N7" i="4"/>
  <c r="N23" i="4"/>
  <c r="N6" i="4"/>
  <c r="N19" i="4"/>
  <c r="N8" i="4"/>
  <c r="N5" i="4"/>
  <c r="N10" i="4"/>
  <c r="N22" i="4"/>
  <c r="N25" i="4"/>
  <c r="N24" i="4"/>
  <c r="N9" i="4"/>
  <c r="N18" i="4"/>
  <c r="N16" i="4"/>
  <c r="N17" i="4"/>
  <c r="M16" i="4"/>
  <c r="M7" i="4"/>
  <c r="M21" i="4"/>
  <c r="M9" i="4"/>
  <c r="M14" i="4"/>
  <c r="M17" i="4"/>
  <c r="M19" i="4"/>
  <c r="M11" i="4"/>
  <c r="M5" i="4"/>
  <c r="M8" i="4"/>
  <c r="M22" i="4"/>
  <c r="M6" i="4"/>
  <c r="M25" i="4"/>
  <c r="M23" i="4"/>
  <c r="M10" i="4"/>
  <c r="M13" i="4"/>
  <c r="M15" i="4"/>
  <c r="M12" i="4"/>
  <c r="M20" i="4"/>
  <c r="M28" i="4"/>
  <c r="M24" i="4"/>
  <c r="M18" i="4"/>
  <c r="L6" i="4"/>
  <c r="L11" i="4"/>
  <c r="L19" i="4"/>
  <c r="L25" i="4"/>
  <c r="L20" i="4"/>
  <c r="L23" i="4"/>
  <c r="L12" i="4"/>
  <c r="L15" i="4"/>
  <c r="L22" i="4"/>
  <c r="L8" i="4"/>
  <c r="L17" i="4"/>
  <c r="L28" i="4"/>
  <c r="L21" i="4"/>
  <c r="L10" i="4"/>
  <c r="L14" i="4"/>
  <c r="L16" i="4"/>
  <c r="L7" i="4"/>
  <c r="L13" i="4"/>
  <c r="L18" i="4"/>
  <c r="L24" i="4"/>
  <c r="L9" i="4"/>
  <c r="L5" i="4"/>
  <c r="K21" i="4"/>
  <c r="K19" i="4"/>
  <c r="K25" i="4"/>
  <c r="K11" i="4"/>
  <c r="K5" i="4"/>
  <c r="K13" i="4"/>
  <c r="K18" i="4"/>
  <c r="K24" i="4"/>
  <c r="K10" i="4"/>
  <c r="K23" i="4"/>
  <c r="K16" i="4"/>
  <c r="K22" i="4"/>
  <c r="K7" i="4"/>
  <c r="K17" i="4"/>
  <c r="K20" i="4"/>
  <c r="K15" i="4"/>
  <c r="K14" i="4"/>
  <c r="K8" i="4"/>
  <c r="K28" i="4"/>
  <c r="K6" i="4"/>
  <c r="K26" i="4" s="1"/>
  <c r="K9" i="4"/>
  <c r="K12" i="4"/>
  <c r="J17" i="4"/>
  <c r="J25" i="4"/>
  <c r="J11" i="4"/>
  <c r="J8" i="4"/>
  <c r="J14" i="4"/>
  <c r="J15" i="4"/>
  <c r="J7" i="4"/>
  <c r="J12" i="4"/>
  <c r="J20" i="4"/>
  <c r="J28" i="4"/>
  <c r="J6" i="4"/>
  <c r="J5" i="4"/>
  <c r="J23" i="4"/>
  <c r="J9" i="4"/>
  <c r="J13" i="4"/>
  <c r="J24" i="4"/>
  <c r="J21" i="4"/>
  <c r="J18" i="4"/>
  <c r="J22" i="4"/>
  <c r="J16" i="4"/>
  <c r="J10" i="4"/>
  <c r="J19" i="4"/>
  <c r="I11" i="4"/>
  <c r="I15" i="4"/>
  <c r="I22" i="4"/>
  <c r="I24" i="4"/>
  <c r="I13" i="4"/>
  <c r="I17" i="4"/>
  <c r="I20" i="4"/>
  <c r="I16" i="4"/>
  <c r="I25" i="4"/>
  <c r="I14" i="4"/>
  <c r="I28" i="4"/>
  <c r="I21" i="4"/>
  <c r="I23" i="4"/>
  <c r="I6" i="4"/>
  <c r="I18" i="4"/>
  <c r="I9" i="4"/>
  <c r="I12" i="4"/>
  <c r="I10" i="4"/>
  <c r="I19" i="4"/>
  <c r="I8" i="4"/>
  <c r="I5" i="4"/>
  <c r="I7" i="4"/>
  <c r="H16" i="4"/>
  <c r="H11" i="4"/>
  <c r="H15" i="4"/>
  <c r="H6" i="4"/>
  <c r="H24" i="4"/>
  <c r="H22" i="4"/>
  <c r="H28" i="4"/>
  <c r="H7" i="4"/>
  <c r="H8" i="4"/>
  <c r="H18" i="4"/>
  <c r="H13" i="4"/>
  <c r="H17" i="4"/>
  <c r="H12" i="4"/>
  <c r="H25" i="4"/>
  <c r="H10" i="4"/>
  <c r="H5" i="4"/>
  <c r="H19" i="4"/>
  <c r="H14" i="4"/>
  <c r="H20" i="4"/>
  <c r="H23" i="4"/>
  <c r="H21" i="4"/>
  <c r="H9" i="4"/>
  <c r="H26" i="4" s="1"/>
  <c r="G15" i="4"/>
  <c r="G16" i="4"/>
  <c r="G25" i="4"/>
  <c r="G20" i="4"/>
  <c r="G14" i="4"/>
  <c r="G7" i="4"/>
  <c r="G18" i="4"/>
  <c r="G10" i="4"/>
  <c r="G12" i="4"/>
  <c r="G17" i="4"/>
  <c r="G13" i="4"/>
  <c r="G23" i="4"/>
  <c r="G19" i="4"/>
  <c r="G9" i="4"/>
  <c r="G8" i="4"/>
  <c r="G21" i="4"/>
  <c r="G6" i="4"/>
  <c r="G28" i="4"/>
  <c r="G22" i="4"/>
  <c r="G24" i="4"/>
  <c r="G5" i="4"/>
  <c r="G11" i="4"/>
  <c r="F22" i="4"/>
  <c r="F15" i="4"/>
  <c r="F11" i="4"/>
  <c r="F7" i="4"/>
  <c r="F18" i="4"/>
  <c r="F25" i="4"/>
  <c r="F9" i="4"/>
  <c r="F19" i="4"/>
  <c r="F12" i="4"/>
  <c r="F5" i="4"/>
  <c r="F24" i="4"/>
  <c r="F17" i="4"/>
  <c r="F16" i="4"/>
  <c r="F13" i="4"/>
  <c r="F20" i="4"/>
  <c r="F6" i="4"/>
  <c r="F10" i="4"/>
  <c r="F8" i="4"/>
  <c r="F28" i="4"/>
  <c r="F14" i="4"/>
  <c r="F23" i="4"/>
  <c r="F21" i="4"/>
  <c r="E11" i="4"/>
  <c r="E15" i="4"/>
  <c r="E24" i="4"/>
  <c r="E28" i="4"/>
  <c r="E14" i="4"/>
  <c r="E19" i="4"/>
  <c r="E8" i="4"/>
  <c r="E20" i="4"/>
  <c r="E22" i="4"/>
  <c r="E10" i="4"/>
  <c r="E6" i="4"/>
  <c r="E16" i="4"/>
  <c r="E13" i="4"/>
  <c r="E17" i="4"/>
  <c r="E18" i="4"/>
  <c r="E5" i="4"/>
  <c r="E12" i="4"/>
  <c r="E25" i="4"/>
  <c r="E9" i="4"/>
  <c r="E7" i="4"/>
  <c r="E23" i="4"/>
  <c r="E21" i="4"/>
  <c r="D18" i="4"/>
  <c r="D5" i="4"/>
  <c r="D7" i="4"/>
  <c r="D8" i="4"/>
  <c r="D9" i="4"/>
  <c r="D20" i="4"/>
  <c r="D21" i="4"/>
  <c r="D22" i="4"/>
  <c r="D24" i="4"/>
  <c r="D10" i="4"/>
  <c r="D25" i="4"/>
  <c r="D11" i="4"/>
  <c r="D23" i="4"/>
  <c r="D12" i="4"/>
  <c r="D13" i="4"/>
  <c r="D19" i="4"/>
  <c r="D14" i="4"/>
  <c r="D28" i="4"/>
  <c r="D15" i="4"/>
  <c r="D17" i="4"/>
  <c r="D16" i="4"/>
  <c r="D6" i="4"/>
  <c r="D26" i="4" s="1"/>
  <c r="C7" i="4"/>
  <c r="C5" i="4"/>
  <c r="C8" i="4"/>
  <c r="C6" i="4"/>
  <c r="C16" i="4"/>
  <c r="C9" i="4"/>
  <c r="C18" i="4"/>
  <c r="C19" i="4"/>
  <c r="C20" i="4"/>
  <c r="C21" i="4"/>
  <c r="C22" i="4"/>
  <c r="C10" i="4"/>
  <c r="C15" i="4"/>
  <c r="C11" i="4"/>
  <c r="C25" i="4"/>
  <c r="C24" i="4"/>
  <c r="C12" i="4"/>
  <c r="C26" i="4" s="1"/>
  <c r="C23" i="4"/>
  <c r="C13" i="4"/>
  <c r="C28" i="4"/>
  <c r="C14" i="4"/>
  <c r="C17" i="4"/>
  <c r="AG19" i="3"/>
  <c r="AG8" i="3"/>
  <c r="AG17" i="3"/>
  <c r="AG7" i="3"/>
  <c r="AG15" i="3"/>
  <c r="AG6" i="3"/>
  <c r="AG21" i="3"/>
  <c r="AG24" i="3"/>
  <c r="AG22" i="3"/>
  <c r="AG5" i="3"/>
  <c r="AG10" i="3"/>
  <c r="AG18" i="3"/>
  <c r="AG14" i="3"/>
  <c r="AG9" i="3"/>
  <c r="AG13" i="3"/>
  <c r="AG11" i="3"/>
  <c r="AG16" i="3"/>
  <c r="AG12" i="3"/>
  <c r="AG20" i="3"/>
  <c r="AG25" i="3"/>
  <c r="AG23" i="3"/>
  <c r="AF20" i="3"/>
  <c r="AF8" i="3"/>
  <c r="AF25" i="3"/>
  <c r="AF19" i="3"/>
  <c r="AF12" i="3"/>
  <c r="AF13" i="3"/>
  <c r="AF9" i="3"/>
  <c r="AF14" i="3"/>
  <c r="AF17" i="3"/>
  <c r="AF11" i="3"/>
  <c r="AF16" i="3"/>
  <c r="AF24" i="3"/>
  <c r="AF22" i="3"/>
  <c r="AF21" i="3"/>
  <c r="AF6" i="3"/>
  <c r="AF5" i="3"/>
  <c r="AF18" i="3"/>
  <c r="AF15" i="3"/>
  <c r="AF7" i="3"/>
  <c r="AF23" i="3"/>
  <c r="AF10" i="3"/>
  <c r="AE18" i="3"/>
  <c r="AE21" i="3"/>
  <c r="AE16" i="3"/>
  <c r="AE19" i="3"/>
  <c r="AE15" i="3"/>
  <c r="AE14" i="3"/>
  <c r="AE24" i="3"/>
  <c r="AE13" i="3"/>
  <c r="AE8" i="3"/>
  <c r="AE25" i="3"/>
  <c r="AE20" i="3"/>
  <c r="AE12" i="3"/>
  <c r="AE9" i="3"/>
  <c r="AE6" i="3"/>
  <c r="AE17" i="3"/>
  <c r="AE22" i="3"/>
  <c r="AE11" i="3"/>
  <c r="AE10" i="3"/>
  <c r="AE23" i="3"/>
  <c r="AE7" i="3"/>
  <c r="AE5" i="3"/>
  <c r="AD24" i="3"/>
  <c r="AD17" i="3"/>
  <c r="AD16" i="3"/>
  <c r="AD21" i="3"/>
  <c r="AD19" i="3"/>
  <c r="AD15" i="3"/>
  <c r="AD7" i="3"/>
  <c r="AD5" i="3"/>
  <c r="AD23" i="3"/>
  <c r="AD14" i="3"/>
  <c r="AD10" i="3"/>
  <c r="AD8" i="3"/>
  <c r="AD13" i="3"/>
  <c r="AD18" i="3"/>
  <c r="AD25" i="3"/>
  <c r="AD20" i="3"/>
  <c r="AD9" i="3"/>
  <c r="AD11" i="3"/>
  <c r="AD12" i="3"/>
  <c r="AD22" i="3"/>
  <c r="AD6" i="3"/>
  <c r="AD26" i="3" s="1"/>
  <c r="AC24" i="3"/>
  <c r="AC8" i="3"/>
  <c r="AC12" i="3"/>
  <c r="AC18" i="3"/>
  <c r="AC6" i="3"/>
  <c r="AC11" i="3"/>
  <c r="AC9" i="3"/>
  <c r="AC17" i="3"/>
  <c r="AC16" i="3"/>
  <c r="AC13" i="3"/>
  <c r="AC21" i="3"/>
  <c r="AC23" i="3"/>
  <c r="AC5" i="3"/>
  <c r="AC15" i="3"/>
  <c r="AC20" i="3"/>
  <c r="AC19" i="3"/>
  <c r="AC25" i="3"/>
  <c r="AC7" i="3"/>
  <c r="AC10" i="3"/>
  <c r="AC22" i="3"/>
  <c r="AC14" i="3"/>
  <c r="AB12" i="3"/>
  <c r="AB22" i="3"/>
  <c r="AB14" i="3"/>
  <c r="AB18" i="3"/>
  <c r="AB7" i="3"/>
  <c r="AB10" i="3"/>
  <c r="AB8" i="3"/>
  <c r="AB19" i="3"/>
  <c r="AB20" i="3"/>
  <c r="AB15" i="3"/>
  <c r="AB11" i="3"/>
  <c r="AB21" i="3"/>
  <c r="AB6" i="3"/>
  <c r="AB9" i="3"/>
  <c r="AB24" i="3"/>
  <c r="AB5" i="3"/>
  <c r="AB16" i="3"/>
  <c r="AB13" i="3"/>
  <c r="AB23" i="3"/>
  <c r="AB25" i="3"/>
  <c r="AB17" i="3"/>
  <c r="AA22" i="3"/>
  <c r="AA16" i="3"/>
  <c r="AA24" i="3"/>
  <c r="AA15" i="3"/>
  <c r="AA8" i="3"/>
  <c r="AA19" i="3"/>
  <c r="AA14" i="3"/>
  <c r="AA20" i="3"/>
  <c r="AA17" i="3"/>
  <c r="AA9" i="3"/>
  <c r="AA13" i="3"/>
  <c r="AA12" i="3"/>
  <c r="AA10" i="3"/>
  <c r="AA11" i="3"/>
  <c r="AA21" i="3"/>
  <c r="AA18" i="3"/>
  <c r="AA7" i="3"/>
  <c r="AA23" i="3"/>
  <c r="AA6" i="3"/>
  <c r="AA5" i="3"/>
  <c r="AA25" i="3"/>
  <c r="Z20" i="3"/>
  <c r="Z11" i="3"/>
  <c r="Z21" i="3"/>
  <c r="Z24" i="3"/>
  <c r="Z23" i="3"/>
  <c r="Z25" i="3"/>
  <c r="Z19" i="3"/>
  <c r="Z17" i="3"/>
  <c r="Z22" i="3"/>
  <c r="Z9" i="3"/>
  <c r="Z16" i="3"/>
  <c r="Z14" i="3"/>
  <c r="Z6" i="3"/>
  <c r="Z8" i="3"/>
  <c r="Z10" i="3"/>
  <c r="Z12" i="3"/>
  <c r="Z18" i="3"/>
  <c r="Z7" i="3"/>
  <c r="Z15" i="3"/>
  <c r="Z5" i="3"/>
  <c r="Z13" i="3"/>
  <c r="Y5" i="3"/>
  <c r="Y7" i="3"/>
  <c r="Y20" i="3"/>
  <c r="Y11" i="3"/>
  <c r="Y23" i="3"/>
  <c r="Y21" i="3"/>
  <c r="Y18" i="3"/>
  <c r="Y13" i="3"/>
  <c r="Y24" i="3"/>
  <c r="Y19" i="3"/>
  <c r="Y10" i="3"/>
  <c r="Y12" i="3"/>
  <c r="Y25" i="3"/>
  <c r="Y15" i="3"/>
  <c r="Y8" i="3"/>
  <c r="Y17" i="3"/>
  <c r="Y6" i="3"/>
  <c r="Y16" i="3"/>
  <c r="Y22" i="3"/>
  <c r="Y9" i="3"/>
  <c r="Y14" i="3"/>
  <c r="X8" i="3"/>
  <c r="X22" i="3"/>
  <c r="X9" i="3"/>
  <c r="X21" i="3"/>
  <c r="X19" i="3"/>
  <c r="X25" i="3"/>
  <c r="X16" i="3"/>
  <c r="X17" i="3"/>
  <c r="X15" i="3"/>
  <c r="X6" i="3"/>
  <c r="X12" i="3"/>
  <c r="X14" i="3"/>
  <c r="X10" i="3"/>
  <c r="X20" i="3"/>
  <c r="X13" i="3"/>
  <c r="X24" i="3"/>
  <c r="X18" i="3"/>
  <c r="X11" i="3"/>
  <c r="X23" i="3"/>
  <c r="X5" i="3"/>
  <c r="X7" i="3"/>
  <c r="W15" i="3"/>
  <c r="W9" i="3"/>
  <c r="W14" i="3"/>
  <c r="W6" i="3"/>
  <c r="W23" i="3"/>
  <c r="W13" i="3"/>
  <c r="W20" i="3"/>
  <c r="W7" i="3"/>
  <c r="W25" i="3"/>
  <c r="W12" i="3"/>
  <c r="W18" i="3"/>
  <c r="W17" i="3"/>
  <c r="W19" i="3"/>
  <c r="W5" i="3"/>
  <c r="W8" i="3"/>
  <c r="W11" i="3"/>
  <c r="W21" i="3"/>
  <c r="W24" i="3"/>
  <c r="W16" i="3"/>
  <c r="W22" i="3"/>
  <c r="W10" i="3"/>
  <c r="V7" i="3"/>
  <c r="V21" i="3"/>
  <c r="V9" i="3"/>
  <c r="V10" i="3"/>
  <c r="V16" i="3"/>
  <c r="V22" i="3"/>
  <c r="V25" i="3"/>
  <c r="V11" i="3"/>
  <c r="V8" i="3"/>
  <c r="V19" i="3"/>
  <c r="V18" i="3"/>
  <c r="V17" i="3"/>
  <c r="V15" i="3"/>
  <c r="V13" i="3"/>
  <c r="V12" i="3"/>
  <c r="V20" i="3"/>
  <c r="V24" i="3"/>
  <c r="V5" i="3"/>
  <c r="V14" i="3"/>
  <c r="V23" i="3"/>
  <c r="V6" i="3"/>
  <c r="U23" i="3"/>
  <c r="U6" i="3"/>
  <c r="U14" i="3"/>
  <c r="U22" i="3"/>
  <c r="U5" i="3"/>
  <c r="U16" i="3"/>
  <c r="U21" i="3"/>
  <c r="U13" i="3"/>
  <c r="U17" i="3"/>
  <c r="U15" i="3"/>
  <c r="U19" i="3"/>
  <c r="U11" i="3"/>
  <c r="U20" i="3"/>
  <c r="U24" i="3"/>
  <c r="U25" i="3"/>
  <c r="U9" i="3"/>
  <c r="U10" i="3"/>
  <c r="U8" i="3"/>
  <c r="U18" i="3"/>
  <c r="U12" i="3"/>
  <c r="U7" i="3"/>
  <c r="T12" i="3"/>
  <c r="T14" i="3"/>
  <c r="T6" i="3"/>
  <c r="T8" i="3"/>
  <c r="T18" i="3"/>
  <c r="T10" i="3"/>
  <c r="T25" i="3"/>
  <c r="T24" i="3"/>
  <c r="T11" i="3"/>
  <c r="T19" i="3"/>
  <c r="T13" i="3"/>
  <c r="T17" i="3"/>
  <c r="T20" i="3"/>
  <c r="T9" i="3"/>
  <c r="T23" i="3"/>
  <c r="T15" i="3"/>
  <c r="T5" i="3"/>
  <c r="T21" i="3"/>
  <c r="T16" i="3"/>
  <c r="T22" i="3"/>
  <c r="T7" i="3"/>
  <c r="S14" i="3"/>
  <c r="S23" i="3"/>
  <c r="S5" i="3"/>
  <c r="S16" i="3"/>
  <c r="S6" i="3"/>
  <c r="S12" i="3"/>
  <c r="S7" i="3"/>
  <c r="S10" i="3"/>
  <c r="S8" i="3"/>
  <c r="S21" i="3"/>
  <c r="S18" i="3"/>
  <c r="S24" i="3"/>
  <c r="S25" i="3"/>
  <c r="S11" i="3"/>
  <c r="S19" i="3"/>
  <c r="S22" i="3"/>
  <c r="S13" i="3"/>
  <c r="S9" i="3"/>
  <c r="S20" i="3"/>
  <c r="S17" i="3"/>
  <c r="S15" i="3"/>
  <c r="R13" i="3"/>
  <c r="R23" i="3"/>
  <c r="R12" i="3"/>
  <c r="R25" i="3"/>
  <c r="R15" i="3"/>
  <c r="R14" i="3"/>
  <c r="R17" i="3"/>
  <c r="R22" i="3"/>
  <c r="R10" i="3"/>
  <c r="R20" i="3"/>
  <c r="R5" i="3"/>
  <c r="R9" i="3"/>
  <c r="R8" i="3"/>
  <c r="R16" i="3"/>
  <c r="R7" i="3"/>
  <c r="R19" i="3"/>
  <c r="R21" i="3"/>
  <c r="R11" i="3"/>
  <c r="R6" i="3"/>
  <c r="R18" i="3"/>
  <c r="R24" i="3"/>
  <c r="Q22" i="3"/>
  <c r="Q6" i="3"/>
  <c r="Q18" i="3"/>
  <c r="Q15" i="3"/>
  <c r="Q14" i="3"/>
  <c r="Q16" i="3"/>
  <c r="Q8" i="3"/>
  <c r="Q11" i="3"/>
  <c r="Q21" i="3"/>
  <c r="Q7" i="3"/>
  <c r="Q9" i="3"/>
  <c r="Q20" i="3"/>
  <c r="Q13" i="3"/>
  <c r="Q19" i="3"/>
  <c r="Q5" i="3"/>
  <c r="Q23" i="3"/>
  <c r="Q10" i="3"/>
  <c r="Q24" i="3"/>
  <c r="Q25" i="3"/>
  <c r="Q17" i="3"/>
  <c r="Q12" i="3"/>
  <c r="P24" i="3"/>
  <c r="P23" i="3"/>
  <c r="P12" i="3"/>
  <c r="P14" i="3"/>
  <c r="P20" i="3"/>
  <c r="P7" i="3"/>
  <c r="P15" i="3"/>
  <c r="P10" i="3"/>
  <c r="P6" i="3"/>
  <c r="P13" i="3"/>
  <c r="P19" i="3"/>
  <c r="P18" i="3"/>
  <c r="P22" i="3"/>
  <c r="P5" i="3"/>
  <c r="P17" i="3"/>
  <c r="P11" i="3"/>
  <c r="P16" i="3"/>
  <c r="P9" i="3"/>
  <c r="P8" i="3"/>
  <c r="P21" i="3"/>
  <c r="P25" i="3"/>
  <c r="O14" i="3"/>
  <c r="O21" i="3"/>
  <c r="O8" i="3"/>
  <c r="O12" i="3"/>
  <c r="O23" i="3"/>
  <c r="O20" i="3"/>
  <c r="O25" i="3"/>
  <c r="O7" i="3"/>
  <c r="O15" i="3"/>
  <c r="O10" i="3"/>
  <c r="O16" i="3"/>
  <c r="O9" i="3"/>
  <c r="O17" i="3"/>
  <c r="O11" i="3"/>
  <c r="O24" i="3"/>
  <c r="O6" i="3"/>
  <c r="O5" i="3"/>
  <c r="O19" i="3"/>
  <c r="O13" i="3"/>
  <c r="O18" i="3"/>
  <c r="O22" i="3"/>
  <c r="N6" i="3"/>
  <c r="N13" i="3"/>
  <c r="N16" i="3"/>
  <c r="N18" i="3"/>
  <c r="N5" i="3"/>
  <c r="N9" i="3"/>
  <c r="N19" i="3"/>
  <c r="N11" i="3"/>
  <c r="N24" i="3"/>
  <c r="N20" i="3"/>
  <c r="N17" i="3"/>
  <c r="N21" i="3"/>
  <c r="N22" i="3"/>
  <c r="N15" i="3"/>
  <c r="N7" i="3"/>
  <c r="N25" i="3"/>
  <c r="N10" i="3"/>
  <c r="N23" i="3"/>
  <c r="N12" i="3"/>
  <c r="N8" i="3"/>
  <c r="N14" i="3"/>
  <c r="M24" i="3"/>
  <c r="M8" i="3"/>
  <c r="M20" i="3"/>
  <c r="M6" i="3"/>
  <c r="M22" i="3"/>
  <c r="M9" i="3"/>
  <c r="M19" i="3"/>
  <c r="M16" i="3"/>
  <c r="M10" i="3"/>
  <c r="M12" i="3"/>
  <c r="M14" i="3"/>
  <c r="M5" i="3"/>
  <c r="M18" i="3"/>
  <c r="M11" i="3"/>
  <c r="M15" i="3"/>
  <c r="M13" i="3"/>
  <c r="M21" i="3"/>
  <c r="M17" i="3"/>
  <c r="M7" i="3"/>
  <c r="M25" i="3"/>
  <c r="M23" i="3"/>
  <c r="L20" i="3"/>
  <c r="L17" i="3"/>
  <c r="L23" i="3"/>
  <c r="L7" i="3"/>
  <c r="L25" i="3"/>
  <c r="L13" i="3"/>
  <c r="L18" i="3"/>
  <c r="L15" i="3"/>
  <c r="L21" i="3"/>
  <c r="L12" i="3"/>
  <c r="L10" i="3"/>
  <c r="L16" i="3"/>
  <c r="L19" i="3"/>
  <c r="L22" i="3"/>
  <c r="L24" i="3"/>
  <c r="L9" i="3"/>
  <c r="L6" i="3"/>
  <c r="L11" i="3"/>
  <c r="L5" i="3"/>
  <c r="L14" i="3"/>
  <c r="L8" i="3"/>
  <c r="K14" i="3"/>
  <c r="K10" i="3"/>
  <c r="K7" i="3"/>
  <c r="K20" i="3"/>
  <c r="K23" i="3"/>
  <c r="K18" i="3"/>
  <c r="K8" i="3"/>
  <c r="K24" i="3"/>
  <c r="K15" i="3"/>
  <c r="K25" i="3"/>
  <c r="K6" i="3"/>
  <c r="K21" i="3"/>
  <c r="K13" i="3"/>
  <c r="K5" i="3"/>
  <c r="K19" i="3"/>
  <c r="K12" i="3"/>
  <c r="K9" i="3"/>
  <c r="K11" i="3"/>
  <c r="K22" i="3"/>
  <c r="K16" i="3"/>
  <c r="K17" i="3"/>
  <c r="J17" i="3"/>
  <c r="J21" i="3"/>
  <c r="J25" i="3"/>
  <c r="J19" i="3"/>
  <c r="J7" i="3"/>
  <c r="J20" i="3"/>
  <c r="J16" i="3"/>
  <c r="J10" i="3"/>
  <c r="J22" i="3"/>
  <c r="J23" i="3"/>
  <c r="J18" i="3"/>
  <c r="J9" i="3"/>
  <c r="J11" i="3"/>
  <c r="J12" i="3"/>
  <c r="J24" i="3"/>
  <c r="J5" i="3"/>
  <c r="J14" i="3"/>
  <c r="J13" i="3"/>
  <c r="J15" i="3"/>
  <c r="J8" i="3"/>
  <c r="J6" i="3"/>
  <c r="J26" i="3" s="1"/>
  <c r="I8" i="3"/>
  <c r="I6" i="3"/>
  <c r="I12" i="3"/>
  <c r="I9" i="3"/>
  <c r="I13" i="3"/>
  <c r="I5" i="3"/>
  <c r="I10" i="3"/>
  <c r="I24" i="3"/>
  <c r="I23" i="3"/>
  <c r="I22" i="3"/>
  <c r="I16" i="3"/>
  <c r="I19" i="3"/>
  <c r="I7" i="3"/>
  <c r="I18" i="3"/>
  <c r="I15" i="3"/>
  <c r="I25" i="3"/>
  <c r="I21" i="3"/>
  <c r="I14" i="3"/>
  <c r="I20" i="3"/>
  <c r="I17" i="3"/>
  <c r="I11" i="3"/>
  <c r="H7" i="3"/>
  <c r="H17" i="3"/>
  <c r="H14" i="3"/>
  <c r="H20" i="3"/>
  <c r="H21" i="3"/>
  <c r="H5" i="3"/>
  <c r="H6" i="3"/>
  <c r="H18" i="3"/>
  <c r="H19" i="3"/>
  <c r="H10" i="3"/>
  <c r="H24" i="3"/>
  <c r="H23" i="3"/>
  <c r="H8" i="3"/>
  <c r="H13" i="3"/>
  <c r="H11" i="3"/>
  <c r="H25" i="3"/>
  <c r="H15" i="3"/>
  <c r="H16" i="3"/>
  <c r="H22" i="3"/>
  <c r="H12" i="3"/>
  <c r="H9" i="3"/>
  <c r="G22" i="3"/>
  <c r="G12" i="3"/>
  <c r="G9" i="3"/>
  <c r="G20" i="3"/>
  <c r="G15" i="3"/>
  <c r="G16" i="3"/>
  <c r="G8" i="3"/>
  <c r="G7" i="3"/>
  <c r="G23" i="3"/>
  <c r="G24" i="3"/>
  <c r="G10" i="3"/>
  <c r="G13" i="3"/>
  <c r="G5" i="3"/>
  <c r="G6" i="3"/>
  <c r="G19" i="3"/>
  <c r="G18" i="3"/>
  <c r="G11" i="3"/>
  <c r="G21" i="3"/>
  <c r="G25" i="3"/>
  <c r="G17" i="3"/>
  <c r="G14" i="3"/>
  <c r="F5" i="3"/>
  <c r="F9" i="3"/>
  <c r="F18" i="3"/>
  <c r="F17" i="3"/>
  <c r="F10" i="3"/>
  <c r="F24" i="3"/>
  <c r="F20" i="3"/>
  <c r="F16" i="3"/>
  <c r="F25" i="3"/>
  <c r="F23" i="3"/>
  <c r="F15" i="3"/>
  <c r="F14" i="3"/>
  <c r="F13" i="3"/>
  <c r="F21" i="3"/>
  <c r="F12" i="3"/>
  <c r="F11" i="3"/>
  <c r="F8" i="3"/>
  <c r="F22" i="3"/>
  <c r="F6" i="3"/>
  <c r="F7" i="3"/>
  <c r="F19" i="3"/>
  <c r="E5" i="3"/>
  <c r="E19" i="3"/>
  <c r="E9" i="3"/>
  <c r="E18" i="3"/>
  <c r="E10" i="3"/>
  <c r="E17" i="3"/>
  <c r="E6" i="3"/>
  <c r="E22" i="3"/>
  <c r="E20" i="3"/>
  <c r="E24" i="3"/>
  <c r="E16" i="3"/>
  <c r="E25" i="3"/>
  <c r="E8" i="3"/>
  <c r="E23" i="3"/>
  <c r="E15" i="3"/>
  <c r="E14" i="3"/>
  <c r="E11" i="3"/>
  <c r="E7" i="3"/>
  <c r="E21" i="3"/>
  <c r="E13" i="3"/>
  <c r="E12" i="3"/>
  <c r="D14" i="3"/>
  <c r="D16" i="3"/>
  <c r="D7" i="3"/>
  <c r="D13" i="3"/>
  <c r="D12" i="3"/>
  <c r="D19" i="3"/>
  <c r="D10" i="3"/>
  <c r="D21" i="3"/>
  <c r="D9" i="3"/>
  <c r="D18" i="3"/>
  <c r="D17" i="3"/>
  <c r="D11" i="3"/>
  <c r="D23" i="3"/>
  <c r="D20" i="3"/>
  <c r="D15" i="3"/>
  <c r="D22" i="3"/>
  <c r="D6" i="3"/>
  <c r="D5" i="3"/>
  <c r="D24" i="3"/>
  <c r="D25" i="3"/>
  <c r="D8" i="3"/>
  <c r="C5" i="3"/>
  <c r="C16" i="3"/>
  <c r="C24" i="3"/>
  <c r="C8" i="3"/>
  <c r="C25" i="3"/>
  <c r="C22" i="3"/>
  <c r="C11" i="3"/>
  <c r="C15" i="3"/>
  <c r="C20" i="3"/>
  <c r="C17" i="3"/>
  <c r="C6" i="3"/>
  <c r="C7" i="3"/>
  <c r="C9" i="3"/>
  <c r="C18" i="3"/>
  <c r="C14" i="3"/>
  <c r="C21" i="3"/>
  <c r="C12" i="3"/>
  <c r="C19" i="3"/>
  <c r="C23" i="3"/>
  <c r="C13" i="3"/>
  <c r="C10" i="3"/>
  <c r="AG6" i="2"/>
  <c r="AG13" i="2"/>
  <c r="AG10" i="2"/>
  <c r="AG11" i="2"/>
  <c r="AG17" i="2"/>
  <c r="AG14" i="2"/>
  <c r="AG9" i="2"/>
  <c r="AG12" i="2"/>
  <c r="AG7" i="2"/>
  <c r="AG16" i="2"/>
  <c r="AG5" i="2"/>
  <c r="AG15" i="2"/>
  <c r="AG18" i="2"/>
  <c r="AG8" i="2"/>
  <c r="AF11" i="2"/>
  <c r="AF18" i="2"/>
  <c r="AF8" i="2"/>
  <c r="AF16" i="2"/>
  <c r="AF5" i="2"/>
  <c r="AF13" i="2"/>
  <c r="AF15" i="2"/>
  <c r="AF7" i="2"/>
  <c r="AF9" i="2"/>
  <c r="AF12" i="2"/>
  <c r="AF17" i="2"/>
  <c r="AF14" i="2"/>
  <c r="AF10" i="2"/>
  <c r="AF6" i="2"/>
  <c r="AE12" i="2"/>
  <c r="AE5" i="2"/>
  <c r="AE11" i="2"/>
  <c r="AE8" i="2"/>
  <c r="AE13" i="2"/>
  <c r="AE15" i="2"/>
  <c r="AE14" i="2"/>
  <c r="AE18" i="2"/>
  <c r="AE6" i="2"/>
  <c r="AE7" i="2"/>
  <c r="AE9" i="2"/>
  <c r="AE17" i="2"/>
  <c r="AE16" i="2"/>
  <c r="AE10" i="2"/>
  <c r="AD10" i="2"/>
  <c r="AD9" i="2"/>
  <c r="AD15" i="2"/>
  <c r="AD16" i="2"/>
  <c r="AD17" i="2"/>
  <c r="AD14" i="2"/>
  <c r="AD7" i="2"/>
  <c r="AD6" i="2"/>
  <c r="AD5" i="2"/>
  <c r="AD13" i="2"/>
  <c r="AD8" i="2"/>
  <c r="AD18" i="2"/>
  <c r="AD11" i="2"/>
  <c r="AD12" i="2"/>
  <c r="AC7" i="2"/>
  <c r="AC14" i="2"/>
  <c r="AC18" i="2"/>
  <c r="AC11" i="2"/>
  <c r="AC8" i="2"/>
  <c r="AC10" i="2"/>
  <c r="AC6" i="2"/>
  <c r="AC12" i="2"/>
  <c r="AC16" i="2"/>
  <c r="AC17" i="2"/>
  <c r="AC9" i="2"/>
  <c r="AC13" i="2"/>
  <c r="AC5" i="2"/>
  <c r="AC15" i="2"/>
  <c r="AB11" i="2"/>
  <c r="AB5" i="2"/>
  <c r="AB14" i="2"/>
  <c r="AB15" i="2"/>
  <c r="AB9" i="2"/>
  <c r="AB18" i="2"/>
  <c r="AB8" i="2"/>
  <c r="AB13" i="2"/>
  <c r="AB17" i="2"/>
  <c r="AB16" i="2"/>
  <c r="AB6" i="2"/>
  <c r="AB12" i="2"/>
  <c r="AB10" i="2"/>
  <c r="AB7" i="2"/>
  <c r="AA14" i="2"/>
  <c r="AA5" i="2"/>
  <c r="AA7" i="2"/>
  <c r="AA17" i="2"/>
  <c r="AA10" i="2"/>
  <c r="AA16" i="2"/>
  <c r="AA8" i="2"/>
  <c r="AA13" i="2"/>
  <c r="AA18" i="2"/>
  <c r="AA6" i="2"/>
  <c r="AA9" i="2"/>
  <c r="AA11" i="2"/>
  <c r="AA15" i="2"/>
  <c r="AA12" i="2"/>
  <c r="Z14" i="2"/>
  <c r="Z10" i="2"/>
  <c r="Z8" i="2"/>
  <c r="Z16" i="2"/>
  <c r="Z18" i="2"/>
  <c r="Z5" i="2"/>
  <c r="Z9" i="2"/>
  <c r="Z7" i="2"/>
  <c r="Z11" i="2"/>
  <c r="Z17" i="2"/>
  <c r="Z13" i="2"/>
  <c r="Z12" i="2"/>
  <c r="Z6" i="2"/>
  <c r="Z15" i="2"/>
  <c r="Y15" i="2"/>
  <c r="Y16" i="2"/>
  <c r="Y14" i="2"/>
  <c r="Y13" i="2"/>
  <c r="Y8" i="2"/>
  <c r="Y7" i="2"/>
  <c r="Y11" i="2"/>
  <c r="Y6" i="2"/>
  <c r="Y17" i="2"/>
  <c r="Y9" i="2"/>
  <c r="Y10" i="2"/>
  <c r="Y18" i="2"/>
  <c r="Y5" i="2"/>
  <c r="Y12" i="2"/>
  <c r="X12" i="2"/>
  <c r="X6" i="2"/>
  <c r="X18" i="2"/>
  <c r="X17" i="2"/>
  <c r="X10" i="2"/>
  <c r="X9" i="2"/>
  <c r="X11" i="2"/>
  <c r="X7" i="2"/>
  <c r="X5" i="2"/>
  <c r="X14" i="2"/>
  <c r="X15" i="2"/>
  <c r="X13" i="2"/>
  <c r="X16" i="2"/>
  <c r="X8" i="2"/>
  <c r="W5" i="2"/>
  <c r="W8" i="2"/>
  <c r="W15" i="2"/>
  <c r="W16" i="2"/>
  <c r="W17" i="2"/>
  <c r="W13" i="2"/>
  <c r="W14" i="2"/>
  <c r="W18" i="2"/>
  <c r="W7" i="2"/>
  <c r="W6" i="2"/>
  <c r="W11" i="2"/>
  <c r="W10" i="2"/>
  <c r="W9" i="2"/>
  <c r="W12" i="2"/>
  <c r="V9" i="2"/>
  <c r="V10" i="2"/>
  <c r="V11" i="2"/>
  <c r="V12" i="2"/>
  <c r="V6" i="2"/>
  <c r="V7" i="2"/>
  <c r="V17" i="2"/>
  <c r="V15" i="2"/>
  <c r="V13" i="2"/>
  <c r="V14" i="2"/>
  <c r="V18" i="2"/>
  <c r="V16" i="2"/>
  <c r="V8" i="2"/>
  <c r="V5" i="2"/>
  <c r="U17" i="2"/>
  <c r="U11" i="2"/>
  <c r="U15" i="2"/>
  <c r="U18" i="2"/>
  <c r="U6" i="2"/>
  <c r="U9" i="2"/>
  <c r="U7" i="2"/>
  <c r="U14" i="2"/>
  <c r="U8" i="2"/>
  <c r="U16" i="2"/>
  <c r="U10" i="2"/>
  <c r="U13" i="2"/>
  <c r="U12" i="2"/>
  <c r="U5" i="2"/>
  <c r="T5" i="2"/>
  <c r="T12" i="2"/>
  <c r="T13" i="2"/>
  <c r="T9" i="2"/>
  <c r="T16" i="2"/>
  <c r="T10" i="2"/>
  <c r="T14" i="2"/>
  <c r="T7" i="2"/>
  <c r="T18" i="2"/>
  <c r="T6" i="2"/>
  <c r="T15" i="2"/>
  <c r="T17" i="2"/>
  <c r="T8" i="2"/>
  <c r="T11" i="2"/>
  <c r="S13" i="2"/>
  <c r="S10" i="2"/>
  <c r="S18" i="2"/>
  <c r="S5" i="2"/>
  <c r="S11" i="2"/>
  <c r="S7" i="2"/>
  <c r="S16" i="2"/>
  <c r="S8" i="2"/>
  <c r="S14" i="2"/>
  <c r="S17" i="2"/>
  <c r="S9" i="2"/>
  <c r="S15" i="2"/>
  <c r="S12" i="2"/>
  <c r="S6" i="2"/>
  <c r="R10" i="2"/>
  <c r="R17" i="2"/>
  <c r="R15" i="2"/>
  <c r="R12" i="2"/>
  <c r="R9" i="2"/>
  <c r="R8" i="2"/>
  <c r="R5" i="2"/>
  <c r="R7" i="2"/>
  <c r="R11" i="2"/>
  <c r="R16" i="2"/>
  <c r="R13" i="2"/>
  <c r="R18" i="2"/>
  <c r="R14" i="2"/>
  <c r="R6" i="2"/>
  <c r="Q16" i="2"/>
  <c r="Q11" i="2"/>
  <c r="Q5" i="2"/>
  <c r="Q18" i="2"/>
  <c r="Q19" i="2"/>
  <c r="Q8" i="2"/>
  <c r="Q15" i="2"/>
  <c r="Q6" i="2"/>
  <c r="Q10" i="2"/>
  <c r="Q17" i="2"/>
  <c r="Q13" i="2"/>
  <c r="Q12" i="2"/>
  <c r="Q9" i="2"/>
  <c r="Q14" i="2"/>
  <c r="Q7" i="2"/>
  <c r="P10" i="2"/>
  <c r="P7" i="2"/>
  <c r="P13" i="2"/>
  <c r="P15" i="2"/>
  <c r="P17" i="2"/>
  <c r="P5" i="2"/>
  <c r="P6" i="2"/>
  <c r="P11" i="2"/>
  <c r="P12" i="2"/>
  <c r="P16" i="2"/>
  <c r="P18" i="2"/>
  <c r="P19" i="2"/>
  <c r="P9" i="2"/>
  <c r="P14" i="2"/>
  <c r="P8" i="2"/>
  <c r="O8" i="2"/>
  <c r="O18" i="2"/>
  <c r="O19" i="2"/>
  <c r="O10" i="2"/>
  <c r="O12" i="2"/>
  <c r="O13" i="2"/>
  <c r="O6" i="2"/>
  <c r="O15" i="2"/>
  <c r="O14" i="2"/>
  <c r="O11" i="2"/>
  <c r="O17" i="2"/>
  <c r="O16" i="2"/>
  <c r="O9" i="2"/>
  <c r="O5" i="2"/>
  <c r="O7" i="2"/>
  <c r="N13" i="2"/>
  <c r="N8" i="2"/>
  <c r="N16" i="2"/>
  <c r="N11" i="2"/>
  <c r="N6" i="2"/>
  <c r="N14" i="2"/>
  <c r="N7" i="2"/>
  <c r="N15" i="2"/>
  <c r="N18" i="2"/>
  <c r="N12" i="2"/>
  <c r="N10" i="2"/>
  <c r="N5" i="2"/>
  <c r="N9" i="2"/>
  <c r="N19" i="2"/>
  <c r="N17" i="2"/>
  <c r="M17" i="2"/>
  <c r="M19" i="2"/>
  <c r="M16" i="2"/>
  <c r="M12" i="2"/>
  <c r="M6" i="2"/>
  <c r="M5" i="2"/>
  <c r="M10" i="2"/>
  <c r="M15" i="2"/>
  <c r="M18" i="2"/>
  <c r="M11" i="2"/>
  <c r="M7" i="2"/>
  <c r="M9" i="2"/>
  <c r="M14" i="2"/>
  <c r="M13" i="2"/>
  <c r="M8" i="2"/>
  <c r="L16" i="2"/>
  <c r="L17" i="2"/>
  <c r="L8" i="2"/>
  <c r="L12" i="2"/>
  <c r="L5" i="2"/>
  <c r="L6" i="2"/>
  <c r="L13" i="2"/>
  <c r="L14" i="2"/>
  <c r="L10" i="2"/>
  <c r="L7" i="2"/>
  <c r="L19" i="2"/>
  <c r="L15" i="2"/>
  <c r="L18" i="2"/>
  <c r="L9" i="2"/>
  <c r="L11" i="2"/>
  <c r="K12" i="2"/>
  <c r="K15" i="2"/>
  <c r="K11" i="2"/>
  <c r="K9" i="2"/>
  <c r="K14" i="2"/>
  <c r="K18" i="2"/>
  <c r="K13" i="2"/>
  <c r="K7" i="2"/>
  <c r="K6" i="2"/>
  <c r="K16" i="2"/>
  <c r="K10" i="2"/>
  <c r="K17" i="2"/>
  <c r="K5" i="2"/>
  <c r="K19" i="2"/>
  <c r="K8" i="2"/>
  <c r="J16" i="2"/>
  <c r="J8" i="2"/>
  <c r="J13" i="2"/>
  <c r="J18" i="2"/>
  <c r="J19" i="2"/>
  <c r="J7" i="2"/>
  <c r="J14" i="2"/>
  <c r="J11" i="2"/>
  <c r="J6" i="2"/>
  <c r="J5" i="2"/>
  <c r="J9" i="2"/>
  <c r="J15" i="2"/>
  <c r="J10" i="2"/>
  <c r="J17" i="2"/>
  <c r="J12" i="2"/>
  <c r="I12" i="2"/>
  <c r="I10" i="2"/>
  <c r="I17" i="2"/>
  <c r="I19" i="2"/>
  <c r="I13" i="2"/>
  <c r="I18" i="2"/>
  <c r="I7" i="2"/>
  <c r="I14" i="2"/>
  <c r="I11" i="2"/>
  <c r="I5" i="2"/>
  <c r="I9" i="2"/>
  <c r="I6" i="2"/>
  <c r="I15" i="2"/>
  <c r="I16" i="2"/>
  <c r="I8" i="2"/>
  <c r="H19" i="2"/>
  <c r="H12" i="2"/>
  <c r="H8" i="2"/>
  <c r="H6" i="2"/>
  <c r="H15" i="2"/>
  <c r="H5" i="2"/>
  <c r="H13" i="2"/>
  <c r="H17" i="2"/>
  <c r="H18" i="2"/>
  <c r="H9" i="2"/>
  <c r="H14" i="2"/>
  <c r="H10" i="2"/>
  <c r="H7" i="2"/>
  <c r="H16" i="2"/>
  <c r="H11" i="2"/>
  <c r="G7" i="2"/>
  <c r="G17" i="2"/>
  <c r="G12" i="2"/>
  <c r="G16" i="2"/>
  <c r="G8" i="2"/>
  <c r="G11" i="2"/>
  <c r="G19" i="2"/>
  <c r="G5" i="2"/>
  <c r="G15" i="2"/>
  <c r="G13" i="2"/>
  <c r="G6" i="2"/>
  <c r="G9" i="2"/>
  <c r="G14" i="2"/>
  <c r="G18" i="2"/>
  <c r="G10" i="2"/>
  <c r="F6" i="2"/>
  <c r="F9" i="2"/>
  <c r="F18" i="2"/>
  <c r="F14" i="2"/>
  <c r="F15" i="2"/>
  <c r="F7" i="2"/>
  <c r="F13" i="2"/>
  <c r="F5" i="2"/>
  <c r="F8" i="2"/>
  <c r="F11" i="2"/>
  <c r="F12" i="2"/>
  <c r="F19" i="2"/>
  <c r="F17" i="2"/>
  <c r="F10" i="2"/>
  <c r="F16" i="2"/>
  <c r="E13" i="2"/>
  <c r="E12" i="2"/>
  <c r="E5" i="2"/>
  <c r="E14" i="2"/>
  <c r="E7" i="2"/>
  <c r="E11" i="2"/>
  <c r="E18" i="2"/>
  <c r="E15" i="2"/>
  <c r="E10" i="2"/>
  <c r="E8" i="2"/>
  <c r="E16" i="2"/>
  <c r="E6" i="2"/>
  <c r="E17" i="2"/>
  <c r="E9" i="2"/>
  <c r="E19" i="2"/>
  <c r="D13" i="2"/>
  <c r="D9" i="2"/>
  <c r="D5" i="2"/>
  <c r="D6" i="2"/>
  <c r="D12" i="2"/>
  <c r="D14" i="2"/>
  <c r="D7" i="2"/>
  <c r="D18" i="2"/>
  <c r="D11" i="2"/>
  <c r="D15" i="2"/>
  <c r="D8" i="2"/>
  <c r="D17" i="2"/>
  <c r="D10" i="2"/>
  <c r="D16" i="2"/>
  <c r="D19" i="2"/>
  <c r="C9" i="2"/>
  <c r="C13" i="2"/>
  <c r="C16" i="2"/>
  <c r="C10" i="2"/>
  <c r="C17" i="2"/>
  <c r="C8" i="2"/>
  <c r="C15" i="2"/>
  <c r="C11" i="2"/>
  <c r="C18" i="2"/>
  <c r="C7" i="2"/>
  <c r="C14" i="2"/>
  <c r="C12" i="2"/>
  <c r="C19" i="2"/>
  <c r="C6" i="2"/>
  <c r="C5" i="2"/>
  <c r="F26" i="8" l="1"/>
  <c r="L26" i="5"/>
  <c r="X26" i="8"/>
  <c r="AJ10" i="7"/>
  <c r="R26" i="7"/>
  <c r="M26" i="7"/>
  <c r="U26" i="5"/>
  <c r="J26" i="5"/>
  <c r="F26" i="5"/>
  <c r="D26" i="5"/>
  <c r="L26" i="7"/>
  <c r="AF26" i="6"/>
  <c r="AE26" i="6"/>
  <c r="AB26" i="6"/>
  <c r="AA26" i="6"/>
  <c r="Z26" i="6"/>
  <c r="W26" i="6"/>
  <c r="U26" i="6"/>
  <c r="S26" i="6"/>
  <c r="Q26" i="6"/>
  <c r="N26" i="6"/>
  <c r="M26" i="6"/>
  <c r="L26" i="6"/>
  <c r="K26" i="6"/>
  <c r="J26" i="6"/>
  <c r="I26" i="6"/>
  <c r="G26" i="6"/>
  <c r="AB26" i="5"/>
  <c r="V26" i="5"/>
  <c r="O26" i="5"/>
  <c r="G26" i="5"/>
  <c r="F26" i="6"/>
  <c r="E26" i="6"/>
  <c r="D26" i="6"/>
  <c r="C26" i="6"/>
  <c r="AF26" i="5"/>
  <c r="AD26" i="5"/>
  <c r="AA26" i="5"/>
  <c r="X26" i="5"/>
  <c r="AC26" i="4"/>
  <c r="AA26" i="4"/>
  <c r="Z26" i="4"/>
  <c r="X26" i="4"/>
  <c r="V26" i="4"/>
  <c r="U26" i="4"/>
  <c r="T26" i="4"/>
  <c r="S26" i="4"/>
  <c r="R26" i="4"/>
  <c r="Q26" i="4"/>
  <c r="P26" i="4"/>
  <c r="O26" i="4"/>
  <c r="N26" i="4"/>
  <c r="M26" i="4"/>
  <c r="L26" i="4"/>
  <c r="J26" i="4"/>
  <c r="I26" i="4"/>
  <c r="G26" i="4"/>
  <c r="F26" i="4"/>
  <c r="E26" i="4"/>
  <c r="AJ8" i="3"/>
  <c r="AJ7" i="3"/>
  <c r="AJ6" i="3"/>
  <c r="AJ9" i="3"/>
  <c r="V26" i="3"/>
  <c r="AF26" i="2"/>
  <c r="AE26" i="2"/>
  <c r="AJ6" i="2"/>
  <c r="AJ7" i="2"/>
  <c r="AJ8" i="2"/>
  <c r="S26" i="2"/>
  <c r="R26" i="2"/>
  <c r="AH8" i="7"/>
  <c r="AI8" i="7"/>
  <c r="AK8" i="7"/>
  <c r="AL8" i="7"/>
  <c r="AH7" i="7"/>
  <c r="AI7" i="7"/>
  <c r="AK7" i="7"/>
  <c r="AL7" i="7"/>
  <c r="AH10" i="7"/>
  <c r="AI10" i="7"/>
  <c r="AK10" i="7"/>
  <c r="AL10" i="7"/>
  <c r="AH9" i="7"/>
  <c r="AI9" i="7"/>
  <c r="AK9" i="7"/>
  <c r="AL9" i="7"/>
  <c r="AH11" i="7"/>
  <c r="AI11" i="7"/>
  <c r="AK11" i="7"/>
  <c r="AL11" i="7"/>
  <c r="AH12" i="7"/>
  <c r="AI12" i="7"/>
  <c r="AK12" i="7"/>
  <c r="AL12" i="7"/>
  <c r="C26" i="7"/>
  <c r="AH6" i="7"/>
  <c r="AI6" i="7"/>
  <c r="AK6" i="7"/>
  <c r="AL6" i="7"/>
  <c r="AH10" i="6"/>
  <c r="AI10" i="6"/>
  <c r="AK10" i="6"/>
  <c r="AL10" i="6"/>
  <c r="AH7" i="6"/>
  <c r="AI7" i="6"/>
  <c r="AK7" i="6"/>
  <c r="AL7" i="6"/>
  <c r="AH12" i="6"/>
  <c r="AI12" i="6"/>
  <c r="AK12" i="6"/>
  <c r="AL12" i="6"/>
  <c r="AH8" i="6"/>
  <c r="AI8" i="6"/>
  <c r="AK8" i="6"/>
  <c r="AL8" i="6"/>
  <c r="AH11" i="6"/>
  <c r="AI11" i="6"/>
  <c r="AK11" i="6"/>
  <c r="AL11" i="6"/>
  <c r="AH6" i="6"/>
  <c r="AI6" i="6"/>
  <c r="AK6" i="6"/>
  <c r="AL6" i="6"/>
  <c r="AJ6" i="6"/>
  <c r="AJ7" i="6"/>
  <c r="AJ8" i="6"/>
  <c r="AJ9" i="6"/>
  <c r="AJ10" i="6"/>
  <c r="AJ11" i="6"/>
  <c r="AJ12" i="6"/>
  <c r="AH9" i="6"/>
  <c r="AI9" i="6"/>
  <c r="AK9" i="6"/>
  <c r="AL9" i="6"/>
  <c r="AI9" i="5"/>
  <c r="AK9" i="5"/>
  <c r="AL9" i="5"/>
  <c r="AH9" i="5"/>
  <c r="AH8" i="5"/>
  <c r="AK8" i="5"/>
  <c r="AI8" i="5"/>
  <c r="AL8" i="5"/>
  <c r="AH11" i="5"/>
  <c r="AI11" i="5"/>
  <c r="AK11" i="5"/>
  <c r="AL11" i="5"/>
  <c r="AJ7" i="5"/>
  <c r="AJ9" i="5"/>
  <c r="AJ10" i="5"/>
  <c r="AJ11" i="5"/>
  <c r="AJ6" i="5"/>
  <c r="AJ8" i="5"/>
  <c r="AH7" i="5"/>
  <c r="AI7" i="5"/>
  <c r="AK7" i="5"/>
  <c r="AL7" i="5"/>
  <c r="AH10" i="5"/>
  <c r="AI10" i="5"/>
  <c r="AK10" i="5"/>
  <c r="AL10" i="5"/>
  <c r="AI6" i="5"/>
  <c r="AK6" i="5"/>
  <c r="AH6" i="5"/>
  <c r="AL6" i="5"/>
  <c r="AH7" i="4"/>
  <c r="AI7" i="4"/>
  <c r="AL7" i="4"/>
  <c r="AK7" i="4"/>
  <c r="AI8" i="4"/>
  <c r="AK8" i="4"/>
  <c r="AL8" i="4"/>
  <c r="AH8" i="4"/>
  <c r="AH6" i="4"/>
  <c r="AI6" i="4"/>
  <c r="AK6" i="4"/>
  <c r="AL6" i="4"/>
  <c r="AI9" i="4"/>
  <c r="AK9" i="4"/>
  <c r="AL9" i="4"/>
  <c r="AH9" i="4"/>
  <c r="AJ8" i="4"/>
  <c r="AJ9" i="4"/>
  <c r="AJ6" i="4"/>
  <c r="AJ7" i="4"/>
  <c r="AH8" i="3"/>
  <c r="AK8" i="3"/>
  <c r="AI8" i="3"/>
  <c r="AL8" i="3"/>
  <c r="AI6" i="3"/>
  <c r="AK6" i="3"/>
  <c r="AL6" i="3"/>
  <c r="C26" i="3"/>
  <c r="AH6" i="3"/>
  <c r="AH7" i="3"/>
  <c r="AI7" i="3"/>
  <c r="AL7" i="3"/>
  <c r="AK7" i="3"/>
  <c r="AI9" i="3"/>
  <c r="AL9" i="3"/>
  <c r="AH9" i="3"/>
  <c r="AK9" i="3"/>
  <c r="AH8" i="2"/>
  <c r="AI8" i="2"/>
  <c r="AK8" i="2"/>
  <c r="AL8" i="2"/>
  <c r="AH7" i="2"/>
  <c r="AI7" i="2"/>
  <c r="AK7" i="2"/>
  <c r="AL7" i="2"/>
  <c r="AH6" i="2"/>
  <c r="AI6" i="2"/>
  <c r="AK6" i="2"/>
  <c r="AL6" i="2"/>
  <c r="C26" i="2"/>
  <c r="AC26" i="7"/>
  <c r="W26" i="7"/>
  <c r="T26" i="7"/>
  <c r="S26" i="7"/>
  <c r="I26" i="7"/>
  <c r="H26" i="7"/>
  <c r="G26" i="7"/>
  <c r="F26" i="7"/>
  <c r="E26" i="7"/>
  <c r="D26" i="7"/>
  <c r="K26" i="7"/>
  <c r="N26" i="7"/>
  <c r="AF26" i="3"/>
  <c r="AE26" i="3"/>
  <c r="AC26" i="3"/>
  <c r="AB26" i="3"/>
  <c r="AA26" i="3"/>
  <c r="Z26" i="3"/>
  <c r="Y26" i="3"/>
  <c r="X26" i="3"/>
  <c r="W26" i="3"/>
  <c r="U26" i="3"/>
  <c r="T26" i="3"/>
  <c r="S26" i="3"/>
  <c r="R26" i="3"/>
  <c r="Q26" i="3"/>
  <c r="P26" i="3"/>
  <c r="AD26" i="2"/>
  <c r="AB26" i="2"/>
  <c r="O26" i="3"/>
  <c r="N26" i="3"/>
  <c r="M26" i="3"/>
  <c r="L26" i="3"/>
  <c r="K26" i="3"/>
  <c r="I26" i="3"/>
  <c r="H26" i="3"/>
  <c r="G26" i="3"/>
  <c r="F26" i="3"/>
  <c r="E26" i="3"/>
  <c r="D26" i="3"/>
  <c r="AC26" i="2"/>
  <c r="U26" i="7"/>
  <c r="AA26" i="2"/>
  <c r="Z26" i="2"/>
  <c r="Y26" i="2"/>
  <c r="X26" i="2"/>
  <c r="W26" i="2"/>
  <c r="V26" i="2"/>
  <c r="U26" i="2"/>
  <c r="T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AF26" i="8"/>
  <c r="AE26" i="8"/>
  <c r="AD26" i="8"/>
  <c r="AC26" i="8"/>
  <c r="AB26" i="8"/>
  <c r="AA26" i="8"/>
  <c r="Z26" i="8"/>
  <c r="Y26" i="8"/>
  <c r="W26" i="8"/>
  <c r="V26" i="8"/>
  <c r="U26" i="8"/>
  <c r="T26" i="8"/>
  <c r="S26" i="8"/>
  <c r="R26" i="8"/>
  <c r="P26" i="8"/>
  <c r="O26" i="8"/>
  <c r="N26" i="8"/>
  <c r="M26" i="8"/>
  <c r="L26" i="8"/>
  <c r="K26" i="8"/>
  <c r="J26" i="8"/>
  <c r="I26" i="8"/>
  <c r="C26" i="8"/>
  <c r="AF26" i="7"/>
  <c r="AE26" i="7"/>
  <c r="AD26" i="7"/>
  <c r="AB26" i="7"/>
  <c r="AA26" i="7"/>
  <c r="Z26" i="7"/>
  <c r="Y26" i="7"/>
  <c r="X26" i="7"/>
  <c r="V26" i="7"/>
  <c r="O26" i="7"/>
  <c r="J26" i="7"/>
  <c r="AJ6" i="7"/>
</calcChain>
</file>

<file path=xl/sharedStrings.xml><?xml version="1.0" encoding="utf-8"?>
<sst xmlns="http://schemas.openxmlformats.org/spreadsheetml/2006/main" count="396" uniqueCount="107">
  <si>
    <t>Vardiya Çizelgesi Şablonu</t>
  </si>
  <si>
    <t>Altı hazır vardiya düzeni ve bir boş çizelge. Her sayfada ayı seçtiğinizde günler ve hafta sonları, adları yazdığınızda vardiyalar desene göre kendiliğinden dolar.</t>
  </si>
  <si>
    <t>NASIL KULLANILIR</t>
  </si>
  <si>
    <t>Bir düzen sayfası seçin (3 vardiya, 12 saat, 4-2, 5+2, 6+1) ya da "Boş çizelge" ile kendi deseninizi kurun.</t>
  </si>
  <si>
    <t>Üstte ayı (1-12) ve yılı seçin. Ayın günleri ve haftanın günleri kendiliğinden yazılır, hafta sonu koyu renkte görünür.</t>
  </si>
  <si>
    <t>Sayfanın altında vardiya saatlerini (başlangıç, bitiş, mola) yazın. Net saat kendiliğinden hesaplanır.</t>
  </si>
  <si>
    <t>Deseni soldan sağa boşluk bırakmadan yazın (ör. 4-2 için S S S S İ İ) ve döngü başlangıç tarihini girin.</t>
  </si>
  <si>
    <t>Çalışan adlarını yazın. "Kayma", çalışanın döngüye kaç gün sonra girdiğidir; ekipleri kaydırarak her güne kişi dağıtırsınız.</t>
  </si>
  <si>
    <t>Gerekirse bir hücreyi açılır listeden elle değiştirin (izin, rapor, değişim). O hücre desenden bağımsız kalır.</t>
  </si>
  <si>
    <t>Renkli uyarıları ve sağdaki toplamları kontrol edin, sonra çizelgeyi yazdırın ya da paylaşın.</t>
  </si>
  <si>
    <t>KODLAR</t>
  </si>
  <si>
    <t>Her sayfadaki vardiya tablosu o sayfanın kodlarını belirler. 3 vardiya sayfalarında S = sabah, A = akşam, G = gece.</t>
  </si>
  <si>
    <t>12 saat sayfasında Gü = gündüz, Ge = gece. Tüm sayfalarda İ = izin, R = rapor.</t>
  </si>
  <si>
    <t>UYARILAR</t>
  </si>
  <si>
    <t>Turuncu hücre: ertesi günkü vardiyayla arasında 11 saatten kısa dinlenme var (İş Kanunu md. 69: posta değişiminde en az 11 saat).</t>
  </si>
  <si>
    <t>Kırmızı hücre: 7 gün üst üste çalışma (md. 46: yedi günde kesintisiz 24 saat hafta tatili).</t>
  </si>
  <si>
    <t>Turuncu "En yoğun hafta": ay içindeki bir takvim haftasında (Pzt-Paz) 45 saati aşan çalışma var (md. 63).</t>
  </si>
  <si>
    <t>Kırmızı günlük sayı: o gün çalışan sayısı hedefin altında.</t>
  </si>
  <si>
    <t>SAYFALAR</t>
  </si>
  <si>
    <t>3 vardiya (hafta sonu kapalı): 3 ekip, sabah → akşam → gece haftalık dönüş.</t>
  </si>
  <si>
    <t>3 vardiya 7-24 (4 ekip): 8 günlük döngü G G S S A A İ İ; her gün bir ekip izinli.</t>
  </si>
  <si>
    <t>12 saat (4 ekip): gündüz 08-20, gece 20-08; 2 gündüz, 2 gece, 4 izin.</t>
  </si>
  <si>
    <t>4-2: 4 gün çalış, 2 gün izin; 3 ekiple her gün 2 ekip çalışır.</t>
  </si>
  <si>
    <t>5+2: haftada 5 gün; kaymayla izin günleri kişiye göre değişir.</t>
  </si>
  <si>
    <t>6+1: haftada 6 gün, 1 gün izin; 7,5 saatlik günle haftada 45 saat.</t>
  </si>
  <si>
    <t>Rehberin tamamı: https://www.ur-work.com/tr/blog/vardiya-cizelgesi-nasil-hazirlanir</t>
  </si>
  <si>
    <t>Bu şablon bilgilendirme amaçlıdır, hukuki ya da mali tavsiye değildir. Makro içermez.</t>
  </si>
  <si>
    <t>UR Work ile bu çizelgeyi otomatik hazırlayın: ur-work.com</t>
  </si>
  <si>
    <t>Vardiya Çizelgesi · 3 vardiya, hafta sonu kapalı</t>
  </si>
  <si>
    <t>Ay (1-12)</t>
  </si>
  <si>
    <t>Ayı ve yılı seçin, çalışan adlarını ve kaymayı yazın; çizelge aşağıdaki desenden kendiliğinden dolar.</t>
  </si>
  <si>
    <t>Yıl</t>
  </si>
  <si>
    <t>Şube / nokta:</t>
  </si>
  <si>
    <t>Çalışan</t>
  </si>
  <si>
    <t>Kayma (gün)</t>
  </si>
  <si>
    <t>Vardiya</t>
  </si>
  <si>
    <t>Net saat</t>
  </si>
  <si>
    <t>En yoğun hafta (saat)</t>
  </si>
  <si>
    <t>İzin (İ)</t>
  </si>
  <si>
    <t>Gece</t>
  </si>
  <si>
    <t>Ekip A · Deniz Aksoy</t>
  </si>
  <si>
    <t>Ekip B · Burak Çelik</t>
  </si>
  <si>
    <t>Ekip C · Selin Öztürk</t>
  </si>
  <si>
    <t>Çalışan sayısı (gün)</t>
  </si>
  <si>
    <t>Günlük hedef kişi</t>
  </si>
  <si>
    <t>Bir günde çalışan sayısı bu hedefin altına düşerse o gün kırmızıyla işaretlenir. Hedef yoksa boş bırakın.</t>
  </si>
  <si>
    <t>Hafta no (Pzt-Paz)</t>
  </si>
  <si>
    <t>DESEN VE VARDİYA SAATLERİ</t>
  </si>
  <si>
    <t>Desen (döngü günleri)</t>
  </si>
  <si>
    <t>S</t>
  </si>
  <si>
    <t>İ</t>
  </si>
  <si>
    <t>A</t>
  </si>
  <si>
    <t>G</t>
  </si>
  <si>
    <t>Döngü uzunluğu (gün)</t>
  </si>
  <si>
    <t>Deseni soldan sağa boşluk bırakmadan yazın. Döngü uzunluğu kendiliğinden hesaplanır.</t>
  </si>
  <si>
    <t>Döngü başlangıç tarihi</t>
  </si>
  <si>
    <t>Bu tarih desenin 1. günüdür; aylar arasında döngü kopmaz. "Kayma" çalışanın döngüye kaç gün sonra girdiğidir (0, 1, 2…).</t>
  </si>
  <si>
    <t>Vardiya adı</t>
  </si>
  <si>
    <t>Kod</t>
  </si>
  <si>
    <t>Başlangıç</t>
  </si>
  <si>
    <t>Bitiş</t>
  </si>
  <si>
    <t>Mola (dk)</t>
  </si>
  <si>
    <t>Gece mi? (E/H)</t>
  </si>
  <si>
    <t>Sabah</t>
  </si>
  <si>
    <t>H</t>
  </si>
  <si>
    <t>Akşam</t>
  </si>
  <si>
    <t>E</t>
  </si>
  <si>
    <t>Diğer kodlar: İ = izin, R = rapor. Bu kodlar vardiya ve saat toplamına girmez. Hücreyi elle değiştirebilirsiniz; değiştirdiğiniz hücre desenden bağımsız kalır.</t>
  </si>
  <si>
    <t>R</t>
  </si>
  <si>
    <t>Turuncu hücre: ertesi günkü vardiyayla arasında 11 saatten kısa dinlenme var. Kırmızı hücre: 7 gün üst üste çalışma. Kırmızı sayı: o gün hedefin altında kişi var. Turuncu "En yoğun hafta": ay içindeki bir takvim haftasında (Pzt-Paz) 45 saati aşan çalışma var. Bu kontroller bilgi içindir.</t>
  </si>
  <si>
    <t>Vardiya Çizelgesi · 3 vardiya, 7/24, 4 ekip</t>
  </si>
  <si>
    <t>Ekip A · Mert Kaya</t>
  </si>
  <si>
    <t>Ekip B · Zeynep Arslan</t>
  </si>
  <si>
    <t>Ekip C · Can Yıldız</t>
  </si>
  <si>
    <t>Ekip D · Ece Demir</t>
  </si>
  <si>
    <t>Vardiya Çizelgesi · 12 saat, 4 ekip (2 gündüz, 2 gece, 4 izin)</t>
  </si>
  <si>
    <t>Ekip A · Onur Şahin</t>
  </si>
  <si>
    <t>Ekip B · Aylin Koç</t>
  </si>
  <si>
    <t>Ekip C · Eren Polat</t>
  </si>
  <si>
    <t>Ekip D · Derya Kurt</t>
  </si>
  <si>
    <t>Gü</t>
  </si>
  <si>
    <t>Ge</t>
  </si>
  <si>
    <t>Gündüz</t>
  </si>
  <si>
    <t>Vardiya Çizelgesi · 4-2 (4 gün çalış, 2 gün izin)</t>
  </si>
  <si>
    <t>Barista · Elif Şen</t>
  </si>
  <si>
    <t>Barista · Hakan Doğan</t>
  </si>
  <si>
    <t>Barista · Gizem Erdem</t>
  </si>
  <si>
    <t>Garson · Umut Karaca</t>
  </si>
  <si>
    <t>Garson · Seda Güneş</t>
  </si>
  <si>
    <t>Garson · Ozan Kurt</t>
  </si>
  <si>
    <t>Vardiya Çizelgesi · 5+2 (haftada 5 gün)</t>
  </si>
  <si>
    <t>Defne Uçar</t>
  </si>
  <si>
    <t>Arda Sezer</t>
  </si>
  <si>
    <t>Can Öztürk</t>
  </si>
  <si>
    <t>Gökhan Tuna</t>
  </si>
  <si>
    <t>Burcu Aydın</t>
  </si>
  <si>
    <t>Kerem Yalçın</t>
  </si>
  <si>
    <t>Melis Ateş</t>
  </si>
  <si>
    <t>Vardiya Çizelgesi · 6+1 (haftada 6 gün)</t>
  </si>
  <si>
    <t>Nazlı Bulut</t>
  </si>
  <si>
    <t>Tolga Er</t>
  </si>
  <si>
    <t>İpek Sarı</t>
  </si>
  <si>
    <t>Barış Tan</t>
  </si>
  <si>
    <t>Sinem Uysal</t>
  </si>
  <si>
    <t>Kaan Aktaş</t>
  </si>
  <si>
    <t>Pelin Oral</t>
  </si>
  <si>
    <t>Vardiya Çizelgesi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</si>
</sst>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dd\.mm\.yyyy"/>
    <numFmt numFmtId="167" formatCode="0.0#"/>
  </numFmts>
  <fonts count="19" x14ac:knownFonts="1">
    <font>
      <sz val="11"/>
      <color theme="1"/>
      <name val="Calibri"/>
      <family val="2"/>
      <scheme val="minor"/>
    </font>
    <font>
      <b/>
      <sz val="18"/>
      <color rgb="FF1D1D1B"/>
      <name val="Calibri"/>
      <family val="2"/>
    </font>
    <font>
      <sz val="11"/>
      <color rgb="FF1D1D1B"/>
      <name val="Calibri"/>
      <family val="2"/>
    </font>
    <font>
      <b/>
      <sz val="11"/>
      <color rgb="FFFFFFFF"/>
      <name val="Calibri"/>
      <family val="2"/>
    </font>
    <font>
      <b/>
      <sz val="11"/>
      <color rgb="FF00A7B5"/>
      <name val="Calibri"/>
      <family val="2"/>
    </font>
    <font>
      <sz val="11"/>
      <name val="Calibri"/>
      <family val="2"/>
    </font>
    <font>
      <sz val="10"/>
      <name val="Calibri"/>
      <family val="2"/>
    </font>
    <font>
      <u/>
      <sz val="10"/>
      <color rgb="FF00A7B5"/>
      <name val="Calibri"/>
      <family val="2"/>
    </font>
    <font>
      <i/>
      <sz val="9"/>
      <color rgb="FF555555"/>
      <name val="Calibri"/>
      <family val="2"/>
    </font>
    <font>
      <b/>
      <u/>
      <sz val="12"/>
      <color rgb="FF00A7B5"/>
      <name val="Calibri"/>
      <family val="2"/>
    </font>
    <font>
      <b/>
      <sz val="15"/>
      <color rgb="FF1D1D1B"/>
      <name val="Calibri"/>
      <family val="2"/>
    </font>
    <font>
      <b/>
      <sz val="10"/>
      <color rgb="FF083B43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8"/>
      <color rgb="FF999999"/>
      <name val="Calibri"/>
      <family val="2"/>
    </font>
    <font>
      <sz val="8"/>
      <color rgb="FF888888"/>
      <name val="Calibri"/>
      <family val="2"/>
    </font>
    <font>
      <sz val="9"/>
      <color rgb="FF1D1D1B"/>
      <name val="Calibri"/>
      <family val="2"/>
    </font>
    <font>
      <b/>
      <u/>
      <sz val="11"/>
      <color rgb="FF00A7B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7B5"/>
      </patternFill>
    </fill>
    <fill>
      <patternFill patternType="solid">
        <fgColor rgb="FFE9F4F4"/>
      </patternFill>
    </fill>
  </fills>
  <borders count="4">
    <border>
      <left/>
      <right/>
      <top/>
      <bottom/>
      <diagonal/>
    </border>
    <border>
      <left style="thin">
        <color rgb="FFD0D7D9"/>
      </left>
      <right style="thin">
        <color rgb="FFD0D7D9"/>
      </right>
      <top style="thin">
        <color rgb="FFD0D7D9"/>
      </top>
      <bottom style="thin">
        <color rgb="FFD0D7D9"/>
      </bottom>
      <diagonal/>
    </border>
    <border>
      <left/>
      <right/>
      <top style="thin">
        <color rgb="FFD0D7D9"/>
      </top>
      <bottom style="thin">
        <color rgb="FFD0D7D9"/>
      </bottom>
      <diagonal/>
    </border>
    <border>
      <left/>
      <right style="thin">
        <color rgb="FFD0D7D9"/>
      </right>
      <top style="thin">
        <color rgb="FFD0D7D9"/>
      </top>
      <bottom style="thin">
        <color rgb="FFD0D7D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/>
    <xf numFmtId="167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</cellXfs>
  <cellStyles count="1">
    <cellStyle name="Normal" xfId="0" builtinId="0"/>
  </cellStyles>
  <dxfs count="91"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D6EEF0"/>
          <bgColor rgb="FFD6EEF0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i/>
        <color rgb="FF555555"/>
      </font>
      <fill>
        <patternFill patternType="solid">
          <fgColor rgb="FFE4E4E4"/>
          <bgColor rgb="FFE4E4E4"/>
        </patternFill>
      </fill>
    </dxf>
    <dxf>
      <font>
        <color rgb="FF777777"/>
      </font>
      <fill>
        <patternFill patternType="solid">
          <fgColor rgb="FFEDEDED"/>
          <bgColor rgb="FFEDEDED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C9E7DD"/>
          <bgColor rgb="FFC9E7DD"/>
        </patternFill>
      </fill>
    </dxf>
    <dxf>
      <fill>
        <patternFill patternType="solid">
          <fgColor rgb="FF9CD9DF"/>
          <bgColor rgb="FF9CD9DF"/>
        </patternFill>
      </fill>
    </dxf>
    <dxf>
      <fill>
        <patternFill patternType="solid">
          <fgColor rgb="FFB8E6EA"/>
          <bgColor rgb="FFB8E6EA"/>
        </patternFill>
      </fill>
    </dxf>
    <dxf>
      <fill>
        <patternFill patternType="solid">
          <fgColor rgb="FFD5F0F2"/>
          <bgColor rgb="FFD5F0F2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66850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Relationship Id="rId1" Type="http://schemas.openxmlformats.org/officeDocument/2006/relationships/hyperlink" Target="https://www.ur-work.com/tr/blog/vardiya-cizelgesi-nasil-hazirlani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ur-work.com/tr/cozumler/vardiya-yonetimi?utm_source=blog&amp;utm_medium=referral&amp;utm_campaign=2026-11_vardiya-cizelgesi&amp;utm_content=excel-vard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showGridLines="0" tabSelected="1" workbookViewId="0"/>
  </sheetViews>
  <sheetFormatPr baseColWidth="10" defaultColWidth="8.83203125" defaultRowHeight="15" x14ac:dyDescent="0.2"/>
  <cols>
    <col min="1" max="1" width="4" customWidth="1"/>
    <col min="2" max="2" width="100" customWidth="1"/>
  </cols>
  <sheetData>
    <row r="1" spans="1:2" ht="40" customHeight="1" x14ac:dyDescent="0.2"/>
    <row r="3" spans="1:2" ht="24" x14ac:dyDescent="0.3">
      <c r="B3" s="1" t="s">
        <v>0</v>
      </c>
    </row>
    <row r="4" spans="1:2" ht="32" customHeight="1" x14ac:dyDescent="0.2">
      <c r="B4" s="2" t="s">
        <v>1</v>
      </c>
    </row>
    <row r="6" spans="1:2" x14ac:dyDescent="0.2">
      <c r="B6" s="3" t="s">
        <v>2</v>
      </c>
    </row>
    <row r="7" spans="1:2" ht="18" customHeight="1" x14ac:dyDescent="0.2">
      <c r="A7" s="4">
        <v>1</v>
      </c>
      <c r="B7" s="5" t="s">
        <v>3</v>
      </c>
    </row>
    <row r="8" spans="1:2" ht="30" customHeight="1" x14ac:dyDescent="0.2">
      <c r="A8" s="4">
        <v>2</v>
      </c>
      <c r="B8" s="5" t="s">
        <v>4</v>
      </c>
    </row>
    <row r="9" spans="1:2" ht="18" customHeight="1" x14ac:dyDescent="0.2">
      <c r="A9" s="4">
        <v>3</v>
      </c>
      <c r="B9" s="5" t="s">
        <v>5</v>
      </c>
    </row>
    <row r="10" spans="1:2" ht="18" customHeight="1" x14ac:dyDescent="0.2">
      <c r="A10" s="4">
        <v>4</v>
      </c>
      <c r="B10" s="5" t="s">
        <v>6</v>
      </c>
    </row>
    <row r="11" spans="1:2" ht="30" customHeight="1" x14ac:dyDescent="0.2">
      <c r="A11" s="4">
        <v>5</v>
      </c>
      <c r="B11" s="5" t="s">
        <v>7</v>
      </c>
    </row>
    <row r="12" spans="1:2" ht="18" customHeight="1" x14ac:dyDescent="0.2">
      <c r="A12" s="4">
        <v>6</v>
      </c>
      <c r="B12" s="5" t="s">
        <v>8</v>
      </c>
    </row>
    <row r="13" spans="1:2" ht="18" customHeight="1" x14ac:dyDescent="0.2">
      <c r="A13" s="4">
        <v>7</v>
      </c>
      <c r="B13" s="5" t="s">
        <v>9</v>
      </c>
    </row>
    <row r="15" spans="1:2" x14ac:dyDescent="0.2">
      <c r="B15" s="3" t="s">
        <v>10</v>
      </c>
    </row>
    <row r="16" spans="1:2" ht="16" customHeight="1" x14ac:dyDescent="0.2">
      <c r="B16" s="6" t="s">
        <v>11</v>
      </c>
    </row>
    <row r="17" spans="2:2" ht="16" customHeight="1" x14ac:dyDescent="0.2">
      <c r="B17" s="6" t="s">
        <v>12</v>
      </c>
    </row>
    <row r="19" spans="2:2" x14ac:dyDescent="0.2">
      <c r="B19" s="3" t="s">
        <v>13</v>
      </c>
    </row>
    <row r="20" spans="2:2" ht="28" customHeight="1" x14ac:dyDescent="0.2">
      <c r="B20" s="6" t="s">
        <v>14</v>
      </c>
    </row>
    <row r="21" spans="2:2" ht="16" customHeight="1" x14ac:dyDescent="0.2">
      <c r="B21" s="6" t="s">
        <v>15</v>
      </c>
    </row>
    <row r="22" spans="2:2" ht="16" customHeight="1" x14ac:dyDescent="0.2">
      <c r="B22" s="6" t="s">
        <v>16</v>
      </c>
    </row>
    <row r="23" spans="2:2" ht="16" customHeight="1" x14ac:dyDescent="0.2">
      <c r="B23" s="6" t="s">
        <v>17</v>
      </c>
    </row>
    <row r="25" spans="2:2" x14ac:dyDescent="0.2">
      <c r="B25" s="3" t="s">
        <v>18</v>
      </c>
    </row>
    <row r="26" spans="2:2" ht="16" customHeight="1" x14ac:dyDescent="0.2">
      <c r="B26" s="6" t="s">
        <v>19</v>
      </c>
    </row>
    <row r="27" spans="2:2" ht="16" customHeight="1" x14ac:dyDescent="0.2">
      <c r="B27" s="6" t="s">
        <v>20</v>
      </c>
    </row>
    <row r="28" spans="2:2" ht="16" customHeight="1" x14ac:dyDescent="0.2">
      <c r="B28" s="6" t="s">
        <v>21</v>
      </c>
    </row>
    <row r="29" spans="2:2" ht="16" customHeight="1" x14ac:dyDescent="0.2">
      <c r="B29" s="6" t="s">
        <v>22</v>
      </c>
    </row>
    <row r="30" spans="2:2" ht="16" customHeight="1" x14ac:dyDescent="0.2">
      <c r="B30" s="6" t="s">
        <v>23</v>
      </c>
    </row>
    <row r="31" spans="2:2" ht="16" customHeight="1" x14ac:dyDescent="0.2">
      <c r="B31" s="6" t="s">
        <v>24</v>
      </c>
    </row>
    <row r="33" spans="2:2" x14ac:dyDescent="0.2">
      <c r="B33" s="7" t="s">
        <v>25</v>
      </c>
    </row>
    <row r="34" spans="2:2" x14ac:dyDescent="0.2">
      <c r="B34" s="8" t="s">
        <v>26</v>
      </c>
    </row>
    <row r="36" spans="2:2" ht="16" x14ac:dyDescent="0.2">
      <c r="B36" s="9" t="s">
        <v>27</v>
      </c>
    </row>
  </sheetData>
  <hyperlinks>
    <hyperlink ref="B33" r:id="rId1" xr:uid="{00000000-0004-0000-0000-000000000000}"/>
    <hyperlink ref="B36" r:id="rId2" xr:uid="{00000000-0004-0000-0000-000001000000}"/>
  </hyperlinks>
  <printOptions horizontalCentered="1"/>
  <pageMargins left="0.3" right="0.3" top="0.4" bottom="0.4" header="0.5" footer="0.5"/>
  <pageSetup paperSize="9" scale="80" fitToHeight="0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28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40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S</v>
      </c>
      <c r="E6" s="15" t="str">
        <f t="shared" si="1"/>
        <v>S</v>
      </c>
      <c r="F6" s="15" t="str">
        <f t="shared" si="1"/>
        <v>S</v>
      </c>
      <c r="G6" s="15" t="str">
        <f t="shared" si="1"/>
        <v>S</v>
      </c>
      <c r="H6" s="15" t="str">
        <f t="shared" si="1"/>
        <v>S</v>
      </c>
      <c r="I6" s="15" t="str">
        <f t="shared" si="1"/>
        <v>İ</v>
      </c>
      <c r="J6" s="15" t="str">
        <f t="shared" si="1"/>
        <v>İ</v>
      </c>
      <c r="K6" s="15" t="str">
        <f t="shared" si="1"/>
        <v>A</v>
      </c>
      <c r="L6" s="15" t="str">
        <f t="shared" si="1"/>
        <v>A</v>
      </c>
      <c r="M6" s="15" t="str">
        <f t="shared" ref="M6:V15" si="2">IF(OR($A6="",M$4="",$B$31=0),"",INDEX($C$30:$AG$30,1,MOD(DATE($B$3,$B$2,M$4)-$B$32+N($B6),$B$31)+1))</f>
        <v>A</v>
      </c>
      <c r="N6" s="15" t="str">
        <f t="shared" si="2"/>
        <v>A</v>
      </c>
      <c r="O6" s="15" t="str">
        <f t="shared" si="2"/>
        <v>A</v>
      </c>
      <c r="P6" s="15" t="str">
        <f t="shared" si="2"/>
        <v>İ</v>
      </c>
      <c r="Q6" s="15" t="str">
        <f t="shared" si="2"/>
        <v>İ</v>
      </c>
      <c r="R6" s="15" t="str">
        <f t="shared" si="2"/>
        <v>G</v>
      </c>
      <c r="S6" s="15" t="str">
        <f t="shared" si="2"/>
        <v>G</v>
      </c>
      <c r="T6" s="15" t="str">
        <f t="shared" si="2"/>
        <v>G</v>
      </c>
      <c r="U6" s="15" t="str">
        <f t="shared" si="2"/>
        <v>G</v>
      </c>
      <c r="V6" s="15" t="str">
        <f t="shared" si="2"/>
        <v>G</v>
      </c>
      <c r="W6" s="15" t="str">
        <f t="shared" ref="W6:AG15" si="3">IF(OR($A6="",W$4="",$B$31=0),"",INDEX($C$30:$AG$30,1,MOD(DATE($B$3,$B$2,W$4)-$B$32+N($B6),$B$31)+1))</f>
        <v>İ</v>
      </c>
      <c r="X6" s="15" t="str">
        <f t="shared" si="3"/>
        <v>İ</v>
      </c>
      <c r="Y6" s="15" t="str">
        <f t="shared" si="3"/>
        <v>S</v>
      </c>
      <c r="Z6" s="15" t="str">
        <f t="shared" si="3"/>
        <v>S</v>
      </c>
      <c r="AA6" s="15" t="str">
        <f t="shared" si="3"/>
        <v>S</v>
      </c>
      <c r="AB6" s="15" t="str">
        <f t="shared" si="3"/>
        <v>S</v>
      </c>
      <c r="AC6" s="15" t="str">
        <f t="shared" si="3"/>
        <v>S</v>
      </c>
      <c r="AD6" s="15" t="str">
        <f t="shared" si="3"/>
        <v>İ</v>
      </c>
      <c r="AE6" s="15" t="str">
        <f t="shared" si="3"/>
        <v>İ</v>
      </c>
      <c r="AF6" s="15" t="str">
        <f t="shared" si="3"/>
        <v>A</v>
      </c>
      <c r="AG6" s="15" t="str">
        <f t="shared" si="3"/>
        <v/>
      </c>
      <c r="AH6" s="16">
        <f t="shared" ref="AH6:AH25" si="4">IF($A6="","",SUMPRODUCT(COUNTIF($C6:$AG6,$B$35:$B$39)*($B$35:$B$39&lt;&gt;"")))</f>
        <v>21</v>
      </c>
      <c r="AI6" s="17">
        <f t="shared" ref="AI6:AI25" si="5">IF($A6="","",SUMPRODUCT(COUNTIF($C6:$AG6,$B$35:$B$39)*($B$35:$B$39&lt;&gt;""),$L$35:$L$39))</f>
        <v>157.5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37.5</v>
      </c>
      <c r="AK6" s="15">
        <f t="shared" ref="AK6:AK25" si="7">IF($A6="","",COUNTIF($C6:$AG6,"İ"))</f>
        <v>9</v>
      </c>
      <c r="AL6" s="15">
        <f t="shared" ref="AL6:AL25" si="8">IF($A6="","",SUMPRODUCT(COUNTIF($C6:$AG6,$B$35:$B$39)*($B$35:$B$39&lt;&gt;"")*($O$35:$O$39="E")))</f>
        <v>5</v>
      </c>
    </row>
    <row r="7" spans="1:38" ht="17" customHeight="1" x14ac:dyDescent="0.2">
      <c r="A7" s="13" t="s">
        <v>41</v>
      </c>
      <c r="B7" s="14">
        <v>7</v>
      </c>
      <c r="C7" s="15" t="str">
        <f t="shared" si="1"/>
        <v>İ</v>
      </c>
      <c r="D7" s="15" t="str">
        <f t="shared" si="1"/>
        <v>A</v>
      </c>
      <c r="E7" s="15" t="str">
        <f t="shared" si="1"/>
        <v>A</v>
      </c>
      <c r="F7" s="15" t="str">
        <f t="shared" si="1"/>
        <v>A</v>
      </c>
      <c r="G7" s="15" t="str">
        <f t="shared" si="1"/>
        <v>A</v>
      </c>
      <c r="H7" s="15" t="str">
        <f t="shared" si="1"/>
        <v>A</v>
      </c>
      <c r="I7" s="15" t="str">
        <f t="shared" si="1"/>
        <v>İ</v>
      </c>
      <c r="J7" s="15" t="str">
        <f t="shared" si="1"/>
        <v>İ</v>
      </c>
      <c r="K7" s="15" t="str">
        <f t="shared" si="1"/>
        <v>G</v>
      </c>
      <c r="L7" s="15" t="str">
        <f t="shared" si="1"/>
        <v>G</v>
      </c>
      <c r="M7" s="15" t="str">
        <f t="shared" si="2"/>
        <v>G</v>
      </c>
      <c r="N7" s="15" t="str">
        <f t="shared" si="2"/>
        <v>G</v>
      </c>
      <c r="O7" s="15" t="str">
        <f t="shared" si="2"/>
        <v>G</v>
      </c>
      <c r="P7" s="15" t="str">
        <f t="shared" si="2"/>
        <v>İ</v>
      </c>
      <c r="Q7" s="15" t="str">
        <f t="shared" si="2"/>
        <v>İ</v>
      </c>
      <c r="R7" s="15" t="str">
        <f t="shared" si="2"/>
        <v>S</v>
      </c>
      <c r="S7" s="15" t="str">
        <f t="shared" si="2"/>
        <v>S</v>
      </c>
      <c r="T7" s="15" t="str">
        <f t="shared" si="2"/>
        <v>S</v>
      </c>
      <c r="U7" s="15" t="str">
        <f t="shared" si="2"/>
        <v>S</v>
      </c>
      <c r="V7" s="15" t="str">
        <f t="shared" si="2"/>
        <v>S</v>
      </c>
      <c r="W7" s="15" t="str">
        <f t="shared" si="3"/>
        <v>İ</v>
      </c>
      <c r="X7" s="15" t="str">
        <f t="shared" si="3"/>
        <v>İ</v>
      </c>
      <c r="Y7" s="15" t="str">
        <f t="shared" si="3"/>
        <v>A</v>
      </c>
      <c r="Z7" s="15" t="str">
        <f t="shared" si="3"/>
        <v>A</v>
      </c>
      <c r="AA7" s="15" t="str">
        <f t="shared" si="3"/>
        <v>A</v>
      </c>
      <c r="AB7" s="15" t="str">
        <f t="shared" si="3"/>
        <v>A</v>
      </c>
      <c r="AC7" s="15" t="str">
        <f t="shared" si="3"/>
        <v>A</v>
      </c>
      <c r="AD7" s="15" t="str">
        <f t="shared" si="3"/>
        <v>İ</v>
      </c>
      <c r="AE7" s="15" t="str">
        <f t="shared" si="3"/>
        <v>İ</v>
      </c>
      <c r="AF7" s="15" t="str">
        <f t="shared" si="3"/>
        <v>G</v>
      </c>
      <c r="AG7" s="15" t="str">
        <f t="shared" si="3"/>
        <v/>
      </c>
      <c r="AH7" s="16">
        <f t="shared" si="4"/>
        <v>21</v>
      </c>
      <c r="AI7" s="17">
        <f t="shared" si="5"/>
        <v>157.5</v>
      </c>
      <c r="AJ7" s="18">
        <f t="shared" si="6"/>
        <v>37.5</v>
      </c>
      <c r="AK7" s="15">
        <f t="shared" si="7"/>
        <v>9</v>
      </c>
      <c r="AL7" s="15">
        <f t="shared" si="8"/>
        <v>6</v>
      </c>
    </row>
    <row r="8" spans="1:38" ht="17" customHeight="1" x14ac:dyDescent="0.2">
      <c r="A8" s="13" t="s">
        <v>42</v>
      </c>
      <c r="B8" s="14">
        <v>14</v>
      </c>
      <c r="C8" s="15" t="str">
        <f t="shared" si="1"/>
        <v>İ</v>
      </c>
      <c r="D8" s="15" t="str">
        <f t="shared" si="1"/>
        <v>G</v>
      </c>
      <c r="E8" s="15" t="str">
        <f t="shared" si="1"/>
        <v>G</v>
      </c>
      <c r="F8" s="15" t="str">
        <f t="shared" si="1"/>
        <v>G</v>
      </c>
      <c r="G8" s="15" t="str">
        <f t="shared" si="1"/>
        <v>G</v>
      </c>
      <c r="H8" s="15" t="str">
        <f t="shared" si="1"/>
        <v>G</v>
      </c>
      <c r="I8" s="15" t="str">
        <f t="shared" si="1"/>
        <v>İ</v>
      </c>
      <c r="J8" s="15" t="str">
        <f t="shared" si="1"/>
        <v>İ</v>
      </c>
      <c r="K8" s="15" t="str">
        <f t="shared" si="1"/>
        <v>S</v>
      </c>
      <c r="L8" s="15" t="str">
        <f t="shared" si="1"/>
        <v>S</v>
      </c>
      <c r="M8" s="15" t="str">
        <f t="shared" si="2"/>
        <v>S</v>
      </c>
      <c r="N8" s="15" t="str">
        <f t="shared" si="2"/>
        <v>S</v>
      </c>
      <c r="O8" s="15" t="str">
        <f t="shared" si="2"/>
        <v>S</v>
      </c>
      <c r="P8" s="15" t="str">
        <f t="shared" si="2"/>
        <v>İ</v>
      </c>
      <c r="Q8" s="15" t="str">
        <f t="shared" si="2"/>
        <v>İ</v>
      </c>
      <c r="R8" s="15" t="str">
        <f t="shared" si="2"/>
        <v>A</v>
      </c>
      <c r="S8" s="15" t="str">
        <f t="shared" si="2"/>
        <v>A</v>
      </c>
      <c r="T8" s="15" t="str">
        <f t="shared" si="2"/>
        <v>A</v>
      </c>
      <c r="U8" s="15" t="str">
        <f t="shared" si="2"/>
        <v>A</v>
      </c>
      <c r="V8" s="15" t="str">
        <f t="shared" si="2"/>
        <v>A</v>
      </c>
      <c r="W8" s="15" t="str">
        <f t="shared" si="3"/>
        <v>İ</v>
      </c>
      <c r="X8" s="15" t="str">
        <f t="shared" si="3"/>
        <v>İ</v>
      </c>
      <c r="Y8" s="15" t="str">
        <f t="shared" si="3"/>
        <v>G</v>
      </c>
      <c r="Z8" s="15" t="str">
        <f t="shared" si="3"/>
        <v>G</v>
      </c>
      <c r="AA8" s="15" t="str">
        <f t="shared" si="3"/>
        <v>G</v>
      </c>
      <c r="AB8" s="15" t="str">
        <f t="shared" si="3"/>
        <v>G</v>
      </c>
      <c r="AC8" s="15" t="str">
        <f t="shared" si="3"/>
        <v>G</v>
      </c>
      <c r="AD8" s="15" t="str">
        <f t="shared" si="3"/>
        <v>İ</v>
      </c>
      <c r="AE8" s="15" t="str">
        <f t="shared" si="3"/>
        <v>İ</v>
      </c>
      <c r="AF8" s="15" t="str">
        <f t="shared" si="3"/>
        <v>S</v>
      </c>
      <c r="AG8" s="15" t="str">
        <f t="shared" si="3"/>
        <v/>
      </c>
      <c r="AH8" s="16">
        <f t="shared" si="4"/>
        <v>21</v>
      </c>
      <c r="AI8" s="17">
        <f t="shared" si="5"/>
        <v>157.5</v>
      </c>
      <c r="AJ8" s="18">
        <f t="shared" si="6"/>
        <v>37.5</v>
      </c>
      <c r="AK8" s="15">
        <f t="shared" si="7"/>
        <v>9</v>
      </c>
      <c r="AL8" s="15">
        <f t="shared" si="8"/>
        <v>10</v>
      </c>
    </row>
    <row r="9" spans="1:38" ht="17" customHeight="1" x14ac:dyDescent="0.2">
      <c r="A9" s="13"/>
      <c r="B9" s="14"/>
      <c r="C9" s="15" t="str">
        <f t="shared" si="1"/>
        <v/>
      </c>
      <c r="D9" s="15" t="str">
        <f t="shared" si="1"/>
        <v/>
      </c>
      <c r="E9" s="15" t="str">
        <f t="shared" si="1"/>
        <v/>
      </c>
      <c r="F9" s="15" t="str">
        <f t="shared" si="1"/>
        <v/>
      </c>
      <c r="G9" s="15" t="str">
        <f t="shared" si="1"/>
        <v/>
      </c>
      <c r="H9" s="15" t="str">
        <f t="shared" si="1"/>
        <v/>
      </c>
      <c r="I9" s="15" t="str">
        <f t="shared" si="1"/>
        <v/>
      </c>
      <c r="J9" s="15" t="str">
        <f t="shared" si="1"/>
        <v/>
      </c>
      <c r="K9" s="15" t="str">
        <f t="shared" si="1"/>
        <v/>
      </c>
      <c r="L9" s="15" t="str">
        <f t="shared" si="1"/>
        <v/>
      </c>
      <c r="M9" s="15" t="str">
        <f t="shared" si="2"/>
        <v/>
      </c>
      <c r="N9" s="15" t="str">
        <f t="shared" si="2"/>
        <v/>
      </c>
      <c r="O9" s="15" t="str">
        <f t="shared" si="2"/>
        <v/>
      </c>
      <c r="P9" s="15" t="str">
        <f t="shared" si="2"/>
        <v/>
      </c>
      <c r="Q9" s="15" t="str">
        <f t="shared" si="2"/>
        <v/>
      </c>
      <c r="R9" s="15" t="str">
        <f t="shared" si="2"/>
        <v/>
      </c>
      <c r="S9" s="15" t="str">
        <f t="shared" si="2"/>
        <v/>
      </c>
      <c r="T9" s="15" t="str">
        <f t="shared" si="2"/>
        <v/>
      </c>
      <c r="U9" s="15" t="str">
        <f t="shared" si="2"/>
        <v/>
      </c>
      <c r="V9" s="15" t="str">
        <f t="shared" si="2"/>
        <v/>
      </c>
      <c r="W9" s="15" t="str">
        <f t="shared" si="3"/>
        <v/>
      </c>
      <c r="X9" s="15" t="str">
        <f t="shared" si="3"/>
        <v/>
      </c>
      <c r="Y9" s="15" t="str">
        <f t="shared" si="3"/>
        <v/>
      </c>
      <c r="Z9" s="15" t="str">
        <f t="shared" si="3"/>
        <v/>
      </c>
      <c r="AA9" s="15" t="str">
        <f t="shared" si="3"/>
        <v/>
      </c>
      <c r="AB9" s="15" t="str">
        <f t="shared" si="3"/>
        <v/>
      </c>
      <c r="AC9" s="15" t="str">
        <f t="shared" si="3"/>
        <v/>
      </c>
      <c r="AD9" s="15" t="str">
        <f t="shared" si="3"/>
        <v/>
      </c>
      <c r="AE9" s="15" t="str">
        <f t="shared" si="3"/>
        <v/>
      </c>
      <c r="AF9" s="15" t="str">
        <f t="shared" si="3"/>
        <v/>
      </c>
      <c r="AG9" s="15" t="str">
        <f t="shared" si="3"/>
        <v/>
      </c>
      <c r="AH9" s="16" t="str">
        <f t="shared" si="4"/>
        <v/>
      </c>
      <c r="AI9" s="17" t="str">
        <f t="shared" si="5"/>
        <v/>
      </c>
      <c r="AJ9" s="18" t="str">
        <f t="shared" si="6"/>
        <v/>
      </c>
      <c r="AK9" s="15" t="str">
        <f t="shared" si="7"/>
        <v/>
      </c>
      <c r="AL9" s="15" t="str">
        <f t="shared" si="8"/>
        <v/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0</v>
      </c>
      <c r="D26" s="19">
        <f t="shared" si="12"/>
        <v>3</v>
      </c>
      <c r="E26" s="19">
        <f t="shared" si="12"/>
        <v>3</v>
      </c>
      <c r="F26" s="19">
        <f t="shared" si="12"/>
        <v>3</v>
      </c>
      <c r="G26" s="19">
        <f t="shared" si="12"/>
        <v>3</v>
      </c>
      <c r="H26" s="19">
        <f t="shared" si="12"/>
        <v>3</v>
      </c>
      <c r="I26" s="19">
        <f t="shared" si="12"/>
        <v>0</v>
      </c>
      <c r="J26" s="19">
        <f t="shared" si="12"/>
        <v>0</v>
      </c>
      <c r="K26" s="19">
        <f t="shared" si="12"/>
        <v>3</v>
      </c>
      <c r="L26" s="19">
        <f t="shared" si="12"/>
        <v>3</v>
      </c>
      <c r="M26" s="19">
        <f t="shared" si="12"/>
        <v>3</v>
      </c>
      <c r="N26" s="19">
        <f t="shared" si="12"/>
        <v>3</v>
      </c>
      <c r="O26" s="19">
        <f t="shared" si="12"/>
        <v>3</v>
      </c>
      <c r="P26" s="19">
        <f t="shared" si="12"/>
        <v>0</v>
      </c>
      <c r="Q26" s="19">
        <f t="shared" si="12"/>
        <v>0</v>
      </c>
      <c r="R26" s="19">
        <f t="shared" si="12"/>
        <v>3</v>
      </c>
      <c r="S26" s="19">
        <f t="shared" si="12"/>
        <v>3</v>
      </c>
      <c r="T26" s="19">
        <f t="shared" si="12"/>
        <v>3</v>
      </c>
      <c r="U26" s="19">
        <f t="shared" si="12"/>
        <v>3</v>
      </c>
      <c r="V26" s="19">
        <f t="shared" si="12"/>
        <v>3</v>
      </c>
      <c r="W26" s="19">
        <f t="shared" si="12"/>
        <v>0</v>
      </c>
      <c r="X26" s="19">
        <f t="shared" si="12"/>
        <v>0</v>
      </c>
      <c r="Y26" s="19">
        <f t="shared" si="12"/>
        <v>3</v>
      </c>
      <c r="Z26" s="19">
        <f t="shared" si="12"/>
        <v>3</v>
      </c>
      <c r="AA26" s="19">
        <f t="shared" si="12"/>
        <v>3</v>
      </c>
      <c r="AB26" s="19">
        <f t="shared" si="12"/>
        <v>3</v>
      </c>
      <c r="AC26" s="19">
        <f t="shared" si="12"/>
        <v>3</v>
      </c>
      <c r="AD26" s="19">
        <f t="shared" si="12"/>
        <v>0</v>
      </c>
      <c r="AE26" s="19">
        <f t="shared" si="12"/>
        <v>0</v>
      </c>
      <c r="AF26" s="19">
        <f t="shared" si="12"/>
        <v>3</v>
      </c>
      <c r="AG26" s="19" t="str">
        <f t="shared" si="12"/>
        <v/>
      </c>
    </row>
    <row r="27" spans="1:38" x14ac:dyDescent="0.2">
      <c r="A27" s="10" t="s">
        <v>44</v>
      </c>
      <c r="B27" s="20"/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49</v>
      </c>
      <c r="H30" s="19" t="s">
        <v>50</v>
      </c>
      <c r="I30" s="19" t="s">
        <v>50</v>
      </c>
      <c r="J30" s="19" t="s">
        <v>51</v>
      </c>
      <c r="K30" s="19" t="s">
        <v>51</v>
      </c>
      <c r="L30" s="19" t="s">
        <v>51</v>
      </c>
      <c r="M30" s="19" t="s">
        <v>51</v>
      </c>
      <c r="N30" s="19" t="s">
        <v>51</v>
      </c>
      <c r="O30" s="19" t="s">
        <v>50</v>
      </c>
      <c r="P30" s="19" t="s">
        <v>50</v>
      </c>
      <c r="Q30" s="19" t="s">
        <v>52</v>
      </c>
      <c r="R30" s="19" t="s">
        <v>52</v>
      </c>
      <c r="S30" s="19" t="s">
        <v>52</v>
      </c>
      <c r="T30" s="19" t="s">
        <v>52</v>
      </c>
      <c r="U30" s="19" t="s">
        <v>52</v>
      </c>
      <c r="V30" s="19" t="s">
        <v>50</v>
      </c>
      <c r="W30" s="19" t="s">
        <v>50</v>
      </c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21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63</v>
      </c>
      <c r="B35" s="19" t="s">
        <v>49</v>
      </c>
      <c r="C35" s="25">
        <v>0.33333333333333331</v>
      </c>
      <c r="D35" s="26"/>
      <c r="E35" s="26"/>
      <c r="F35" s="25">
        <v>0.66666666666666663</v>
      </c>
      <c r="G35" s="26"/>
      <c r="H35" s="26"/>
      <c r="I35" s="27">
        <v>30</v>
      </c>
      <c r="J35" s="26"/>
      <c r="K35" s="26"/>
      <c r="L35" s="30">
        <f>IF($B35="","",ROUND((IF(F35&gt;C35,F35,F35+1)-C35)*24-N(I35)/60,2))</f>
        <v>7.5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 t="s">
        <v>65</v>
      </c>
      <c r="B36" s="19" t="s">
        <v>51</v>
      </c>
      <c r="C36" s="25">
        <v>0.66666666666666663</v>
      </c>
      <c r="D36" s="26"/>
      <c r="E36" s="26"/>
      <c r="F36" s="25">
        <v>0</v>
      </c>
      <c r="G36" s="26"/>
      <c r="H36" s="26"/>
      <c r="I36" s="27">
        <v>30</v>
      </c>
      <c r="J36" s="26"/>
      <c r="K36" s="26"/>
      <c r="L36" s="30">
        <f>IF($B36="","",ROUND((IF(F36&gt;C36,F36,F36+1)-C36)*24-N(I36)/60,2))</f>
        <v>7.5</v>
      </c>
      <c r="M36" s="31"/>
      <c r="N36" s="31"/>
      <c r="O36" s="27" t="s">
        <v>64</v>
      </c>
      <c r="P36" s="26"/>
      <c r="Q36" s="26"/>
      <c r="AP36" t="str">
        <f>IF($B36="","",$B36)</f>
        <v>A</v>
      </c>
    </row>
    <row r="37" spans="1:42" x14ac:dyDescent="0.2">
      <c r="A37" s="13" t="s">
        <v>39</v>
      </c>
      <c r="B37" s="19" t="s">
        <v>52</v>
      </c>
      <c r="C37" s="25">
        <v>0</v>
      </c>
      <c r="D37" s="26"/>
      <c r="E37" s="26"/>
      <c r="F37" s="25">
        <v>0.33333333333333331</v>
      </c>
      <c r="G37" s="26"/>
      <c r="H37" s="26"/>
      <c r="I37" s="27">
        <v>30</v>
      </c>
      <c r="J37" s="26"/>
      <c r="K37" s="26"/>
      <c r="L37" s="30">
        <f>IF($B37="","",ROUND((IF(F37&gt;C37,F37,F37+1)-C37)*24-N(I37)/60,2))</f>
        <v>7.5</v>
      </c>
      <c r="M37" s="31"/>
      <c r="N37" s="31"/>
      <c r="O37" s="27" t="s">
        <v>66</v>
      </c>
      <c r="P37" s="26"/>
      <c r="Q37" s="26"/>
      <c r="AP37" t="str">
        <f>IF($B37="","",$B37)</f>
        <v>G</v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90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89" priority="10">
      <formula>AND(C$4&lt;&gt;"",WEEKDAY(DATE($B$3,$B$2,C$4),2)&gt;5)</formula>
    </cfRule>
  </conditionalFormatting>
  <conditionalFormatting sqref="C6:AG25">
    <cfRule type="expression" dxfId="88" priority="3">
      <formula>AND(C6&lt;&gt;"",C6=$B$35)</formula>
    </cfRule>
    <cfRule type="expression" dxfId="87" priority="4">
      <formula>AND(C6&lt;&gt;"",C6=$B$36)</formula>
    </cfRule>
    <cfRule type="expression" dxfId="86" priority="5">
      <formula>AND(C6&lt;&gt;"",C6=$B$37)</formula>
    </cfRule>
    <cfRule type="expression" dxfId="85" priority="6">
      <formula>AND(C6&lt;&gt;"",C6=$B$38)</formula>
    </cfRule>
    <cfRule type="expression" dxfId="84" priority="7">
      <formula>AND(C6&lt;&gt;"",C6=$B$39)</formula>
    </cfRule>
    <cfRule type="expression" dxfId="83" priority="8">
      <formula>C6="İ"</formula>
    </cfRule>
    <cfRule type="expression" dxfId="82" priority="9">
      <formula>C6="R"</formula>
    </cfRule>
  </conditionalFormatting>
  <conditionalFormatting sqref="C26:AG26">
    <cfRule type="expression" dxfId="81" priority="11">
      <formula>AND(C26&lt;&gt;"",$B$27&lt;&gt;"",C26&lt;$B$27)</formula>
    </cfRule>
    <cfRule type="expression" dxfId="80" priority="12">
      <formula>AND(C$4&lt;&gt;"",WEEKDAY(DATE($B$3,$B$2,C$4),2)&gt;5)</formula>
    </cfRule>
  </conditionalFormatting>
  <conditionalFormatting sqref="I6:AG25">
    <cfRule type="expression" dxfId="79" priority="2" stopIfTrue="1">
      <formula>SUMPRODUCT(COUNTIF(C6:I6,$B$35:$B$39)*($B$35:$B$39&lt;&gt;""))=7</formula>
    </cfRule>
  </conditionalFormatting>
  <conditionalFormatting sqref="AJ6:AJ25">
    <cfRule type="expression" dxfId="78" priority="13">
      <formula>AND(AJ6&lt;&gt;"",AJ6&gt;45)</formula>
    </cfRule>
  </conditionalFormatting>
  <dataValidations count="5">
    <dataValidation type="list" error="Ay 1 ile 12 arasında olmalı." sqref="B2" xr:uid="{00000000-0002-0000-0100-000000000000}">
      <formula1>"1,2,3,4,5,6,7,8,9,10,11,12"</formula1>
    </dataValidation>
    <dataValidation type="whole" error="Yılı dört haneli yazın (ör. 2026)." sqref="B3" xr:uid="{00000000-0002-0000-0100-000001000000}">
      <formula1>2020</formula1>
      <formula2>2100</formula2>
    </dataValidation>
    <dataValidation type="list" allowBlank="1" sqref="O35 O36 O37 O38 O39" xr:uid="{00000000-0002-0000-01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100-000003000000}">
      <formula1>$AP$35:$AP$41</formula1>
    </dataValidation>
    <dataValidation type="whole" allowBlank="1" sqref="B6:B25" xr:uid="{00000000-0002-0000-0100-000004000000}">
      <formula1>0</formula1>
      <formula2>366</formula2>
    </dataValidation>
  </dataValidations>
  <hyperlinks>
    <hyperlink ref="A44" r:id="rId1" xr:uid="{00000000-0004-0000-01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70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71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G</v>
      </c>
      <c r="E6" s="15" t="str">
        <f t="shared" si="1"/>
        <v>G</v>
      </c>
      <c r="F6" s="15" t="str">
        <f t="shared" si="1"/>
        <v>S</v>
      </c>
      <c r="G6" s="15" t="str">
        <f t="shared" si="1"/>
        <v>S</v>
      </c>
      <c r="H6" s="15" t="str">
        <f t="shared" si="1"/>
        <v>A</v>
      </c>
      <c r="I6" s="15" t="str">
        <f t="shared" si="1"/>
        <v>A</v>
      </c>
      <c r="J6" s="15" t="str">
        <f t="shared" si="1"/>
        <v>İ</v>
      </c>
      <c r="K6" s="15" t="str">
        <f t="shared" si="1"/>
        <v>İ</v>
      </c>
      <c r="L6" s="15" t="str">
        <f t="shared" si="1"/>
        <v>G</v>
      </c>
      <c r="M6" s="15" t="str">
        <f t="shared" ref="M6:V15" si="2">IF(OR($A6="",M$4="",$B$31=0),"",INDEX($C$30:$AG$30,1,MOD(DATE($B$3,$B$2,M$4)-$B$32+N($B6),$B$31)+1))</f>
        <v>G</v>
      </c>
      <c r="N6" s="15" t="str">
        <f t="shared" si="2"/>
        <v>S</v>
      </c>
      <c r="O6" s="15" t="str">
        <f t="shared" si="2"/>
        <v>S</v>
      </c>
      <c r="P6" s="15" t="str">
        <f t="shared" si="2"/>
        <v>A</v>
      </c>
      <c r="Q6" s="15" t="str">
        <f t="shared" si="2"/>
        <v>A</v>
      </c>
      <c r="R6" s="15" t="str">
        <f t="shared" si="2"/>
        <v>İ</v>
      </c>
      <c r="S6" s="15" t="str">
        <f t="shared" si="2"/>
        <v>İ</v>
      </c>
      <c r="T6" s="15" t="str">
        <f t="shared" si="2"/>
        <v>G</v>
      </c>
      <c r="U6" s="15" t="str">
        <f t="shared" si="2"/>
        <v>G</v>
      </c>
      <c r="V6" s="15" t="str">
        <f t="shared" si="2"/>
        <v>S</v>
      </c>
      <c r="W6" s="15" t="str">
        <f t="shared" ref="W6:AG15" si="3">IF(OR($A6="",W$4="",$B$31=0),"",INDEX($C$30:$AG$30,1,MOD(DATE($B$3,$B$2,W$4)-$B$32+N($B6),$B$31)+1))</f>
        <v>S</v>
      </c>
      <c r="X6" s="15" t="str">
        <f t="shared" si="3"/>
        <v>A</v>
      </c>
      <c r="Y6" s="15" t="str">
        <f t="shared" si="3"/>
        <v>A</v>
      </c>
      <c r="Z6" s="15" t="str">
        <f t="shared" si="3"/>
        <v>İ</v>
      </c>
      <c r="AA6" s="15" t="str">
        <f t="shared" si="3"/>
        <v>İ</v>
      </c>
      <c r="AB6" s="15" t="str">
        <f t="shared" si="3"/>
        <v>G</v>
      </c>
      <c r="AC6" s="15" t="str">
        <f t="shared" si="3"/>
        <v>G</v>
      </c>
      <c r="AD6" s="15" t="str">
        <f t="shared" si="3"/>
        <v>S</v>
      </c>
      <c r="AE6" s="15" t="str">
        <f t="shared" si="3"/>
        <v>S</v>
      </c>
      <c r="AF6" s="15" t="str">
        <f t="shared" si="3"/>
        <v>A</v>
      </c>
      <c r="AG6" s="15" t="str">
        <f t="shared" si="3"/>
        <v/>
      </c>
      <c r="AH6" s="16">
        <f t="shared" ref="AH6:AH25" si="4">IF($A6="","",SUMPRODUCT(COUNTIF($C6:$AG6,$B$35:$B$39)*($B$35:$B$39&lt;&gt;"")))</f>
        <v>23</v>
      </c>
      <c r="AI6" s="17">
        <f t="shared" ref="AI6:AI25" si="5">IF($A6="","",SUMPRODUCT(COUNTIF($C6:$AG6,$B$35:$B$39)*($B$35:$B$39&lt;&gt;""),$L$35:$L$39))</f>
        <v>172.5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45</v>
      </c>
      <c r="AK6" s="15">
        <f t="shared" ref="AK6:AK25" si="7">IF($A6="","",COUNTIF($C6:$AG6,"İ"))</f>
        <v>7</v>
      </c>
      <c r="AL6" s="15">
        <f t="shared" ref="AL6:AL25" si="8">IF($A6="","",SUMPRODUCT(COUNTIF($C6:$AG6,$B$35:$B$39)*($B$35:$B$39&lt;&gt;"")*($O$35:$O$39="E")))</f>
        <v>8</v>
      </c>
    </row>
    <row r="7" spans="1:38" ht="17" customHeight="1" x14ac:dyDescent="0.2">
      <c r="A7" s="13" t="s">
        <v>72</v>
      </c>
      <c r="B7" s="14">
        <v>2</v>
      </c>
      <c r="C7" s="15" t="str">
        <f t="shared" si="1"/>
        <v>G</v>
      </c>
      <c r="D7" s="15" t="str">
        <f t="shared" si="1"/>
        <v>S</v>
      </c>
      <c r="E7" s="15" t="str">
        <f t="shared" si="1"/>
        <v>S</v>
      </c>
      <c r="F7" s="15" t="str">
        <f t="shared" si="1"/>
        <v>A</v>
      </c>
      <c r="G7" s="15" t="str">
        <f t="shared" si="1"/>
        <v>A</v>
      </c>
      <c r="H7" s="15" t="str">
        <f t="shared" si="1"/>
        <v>İ</v>
      </c>
      <c r="I7" s="15" t="str">
        <f t="shared" si="1"/>
        <v>İ</v>
      </c>
      <c r="J7" s="15" t="str">
        <f t="shared" si="1"/>
        <v>G</v>
      </c>
      <c r="K7" s="15" t="str">
        <f t="shared" si="1"/>
        <v>G</v>
      </c>
      <c r="L7" s="15" t="str">
        <f t="shared" si="1"/>
        <v>S</v>
      </c>
      <c r="M7" s="15" t="str">
        <f t="shared" si="2"/>
        <v>S</v>
      </c>
      <c r="N7" s="15" t="str">
        <f t="shared" si="2"/>
        <v>A</v>
      </c>
      <c r="O7" s="15" t="str">
        <f t="shared" si="2"/>
        <v>A</v>
      </c>
      <c r="P7" s="15" t="str">
        <f t="shared" si="2"/>
        <v>İ</v>
      </c>
      <c r="Q7" s="15" t="str">
        <f t="shared" si="2"/>
        <v>İ</v>
      </c>
      <c r="R7" s="15" t="str">
        <f t="shared" si="2"/>
        <v>G</v>
      </c>
      <c r="S7" s="15" t="str">
        <f t="shared" si="2"/>
        <v>G</v>
      </c>
      <c r="T7" s="15" t="str">
        <f t="shared" si="2"/>
        <v>S</v>
      </c>
      <c r="U7" s="15" t="str">
        <f t="shared" si="2"/>
        <v>S</v>
      </c>
      <c r="V7" s="15" t="str">
        <f t="shared" si="2"/>
        <v>A</v>
      </c>
      <c r="W7" s="15" t="str">
        <f t="shared" si="3"/>
        <v>A</v>
      </c>
      <c r="X7" s="15" t="str">
        <f t="shared" si="3"/>
        <v>İ</v>
      </c>
      <c r="Y7" s="15" t="str">
        <f t="shared" si="3"/>
        <v>İ</v>
      </c>
      <c r="Z7" s="15" t="str">
        <f t="shared" si="3"/>
        <v>G</v>
      </c>
      <c r="AA7" s="15" t="str">
        <f t="shared" si="3"/>
        <v>G</v>
      </c>
      <c r="AB7" s="15" t="str">
        <f t="shared" si="3"/>
        <v>S</v>
      </c>
      <c r="AC7" s="15" t="str">
        <f t="shared" si="3"/>
        <v>S</v>
      </c>
      <c r="AD7" s="15" t="str">
        <f t="shared" si="3"/>
        <v>A</v>
      </c>
      <c r="AE7" s="15" t="str">
        <f t="shared" si="3"/>
        <v>A</v>
      </c>
      <c r="AF7" s="15" t="str">
        <f t="shared" si="3"/>
        <v>İ</v>
      </c>
      <c r="AG7" s="15" t="str">
        <f t="shared" si="3"/>
        <v/>
      </c>
      <c r="AH7" s="16">
        <f t="shared" si="4"/>
        <v>23</v>
      </c>
      <c r="AI7" s="17">
        <f t="shared" si="5"/>
        <v>172.5</v>
      </c>
      <c r="AJ7" s="18">
        <f t="shared" si="6"/>
        <v>45</v>
      </c>
      <c r="AK7" s="15">
        <f t="shared" si="7"/>
        <v>7</v>
      </c>
      <c r="AL7" s="15">
        <f t="shared" si="8"/>
        <v>7</v>
      </c>
    </row>
    <row r="8" spans="1:38" ht="17" customHeight="1" x14ac:dyDescent="0.2">
      <c r="A8" s="13" t="s">
        <v>73</v>
      </c>
      <c r="B8" s="14">
        <v>4</v>
      </c>
      <c r="C8" s="15" t="str">
        <f t="shared" si="1"/>
        <v>S</v>
      </c>
      <c r="D8" s="15" t="str">
        <f t="shared" si="1"/>
        <v>A</v>
      </c>
      <c r="E8" s="15" t="str">
        <f t="shared" si="1"/>
        <v>A</v>
      </c>
      <c r="F8" s="15" t="str">
        <f t="shared" si="1"/>
        <v>İ</v>
      </c>
      <c r="G8" s="15" t="str">
        <f t="shared" si="1"/>
        <v>İ</v>
      </c>
      <c r="H8" s="15" t="str">
        <f t="shared" si="1"/>
        <v>G</v>
      </c>
      <c r="I8" s="15" t="str">
        <f t="shared" si="1"/>
        <v>G</v>
      </c>
      <c r="J8" s="15" t="str">
        <f t="shared" si="1"/>
        <v>S</v>
      </c>
      <c r="K8" s="15" t="str">
        <f t="shared" si="1"/>
        <v>S</v>
      </c>
      <c r="L8" s="15" t="str">
        <f t="shared" si="1"/>
        <v>A</v>
      </c>
      <c r="M8" s="15" t="str">
        <f t="shared" si="2"/>
        <v>A</v>
      </c>
      <c r="N8" s="15" t="str">
        <f t="shared" si="2"/>
        <v>İ</v>
      </c>
      <c r="O8" s="15" t="str">
        <f t="shared" si="2"/>
        <v>İ</v>
      </c>
      <c r="P8" s="15" t="str">
        <f t="shared" si="2"/>
        <v>G</v>
      </c>
      <c r="Q8" s="15" t="str">
        <f t="shared" si="2"/>
        <v>G</v>
      </c>
      <c r="R8" s="15" t="str">
        <f t="shared" si="2"/>
        <v>S</v>
      </c>
      <c r="S8" s="15" t="str">
        <f t="shared" si="2"/>
        <v>S</v>
      </c>
      <c r="T8" s="15" t="str">
        <f t="shared" si="2"/>
        <v>A</v>
      </c>
      <c r="U8" s="15" t="str">
        <f t="shared" si="2"/>
        <v>A</v>
      </c>
      <c r="V8" s="15" t="str">
        <f t="shared" si="2"/>
        <v>İ</v>
      </c>
      <c r="W8" s="15" t="str">
        <f t="shared" si="3"/>
        <v>İ</v>
      </c>
      <c r="X8" s="15" t="str">
        <f t="shared" si="3"/>
        <v>G</v>
      </c>
      <c r="Y8" s="15" t="str">
        <f t="shared" si="3"/>
        <v>G</v>
      </c>
      <c r="Z8" s="15" t="str">
        <f t="shared" si="3"/>
        <v>S</v>
      </c>
      <c r="AA8" s="15" t="str">
        <f t="shared" si="3"/>
        <v>S</v>
      </c>
      <c r="AB8" s="15" t="str">
        <f t="shared" si="3"/>
        <v>A</v>
      </c>
      <c r="AC8" s="15" t="str">
        <f t="shared" si="3"/>
        <v>A</v>
      </c>
      <c r="AD8" s="15" t="str">
        <f t="shared" si="3"/>
        <v>İ</v>
      </c>
      <c r="AE8" s="15" t="str">
        <f t="shared" si="3"/>
        <v>İ</v>
      </c>
      <c r="AF8" s="15" t="str">
        <f t="shared" si="3"/>
        <v>G</v>
      </c>
      <c r="AG8" s="15" t="str">
        <f t="shared" si="3"/>
        <v/>
      </c>
      <c r="AH8" s="16">
        <f t="shared" si="4"/>
        <v>22</v>
      </c>
      <c r="AI8" s="17">
        <f t="shared" si="5"/>
        <v>165</v>
      </c>
      <c r="AJ8" s="18">
        <f t="shared" si="6"/>
        <v>37.5</v>
      </c>
      <c r="AK8" s="15">
        <f t="shared" si="7"/>
        <v>8</v>
      </c>
      <c r="AL8" s="15">
        <f t="shared" si="8"/>
        <v>7</v>
      </c>
    </row>
    <row r="9" spans="1:38" ht="17" customHeight="1" x14ac:dyDescent="0.2">
      <c r="A9" s="13" t="s">
        <v>74</v>
      </c>
      <c r="B9" s="14">
        <v>6</v>
      </c>
      <c r="C9" s="15" t="str">
        <f t="shared" si="1"/>
        <v>A</v>
      </c>
      <c r="D9" s="15" t="str">
        <f t="shared" si="1"/>
        <v>İ</v>
      </c>
      <c r="E9" s="15" t="str">
        <f t="shared" si="1"/>
        <v>İ</v>
      </c>
      <c r="F9" s="15" t="str">
        <f t="shared" si="1"/>
        <v>G</v>
      </c>
      <c r="G9" s="15" t="str">
        <f t="shared" si="1"/>
        <v>G</v>
      </c>
      <c r="H9" s="15" t="str">
        <f t="shared" si="1"/>
        <v>S</v>
      </c>
      <c r="I9" s="15" t="str">
        <f t="shared" si="1"/>
        <v>S</v>
      </c>
      <c r="J9" s="15" t="str">
        <f t="shared" si="1"/>
        <v>A</v>
      </c>
      <c r="K9" s="15" t="str">
        <f t="shared" si="1"/>
        <v>A</v>
      </c>
      <c r="L9" s="15" t="str">
        <f t="shared" si="1"/>
        <v>İ</v>
      </c>
      <c r="M9" s="15" t="str">
        <f t="shared" si="2"/>
        <v>İ</v>
      </c>
      <c r="N9" s="15" t="str">
        <f t="shared" si="2"/>
        <v>G</v>
      </c>
      <c r="O9" s="15" t="str">
        <f t="shared" si="2"/>
        <v>G</v>
      </c>
      <c r="P9" s="15" t="str">
        <f t="shared" si="2"/>
        <v>S</v>
      </c>
      <c r="Q9" s="15" t="str">
        <f t="shared" si="2"/>
        <v>S</v>
      </c>
      <c r="R9" s="15" t="str">
        <f t="shared" si="2"/>
        <v>A</v>
      </c>
      <c r="S9" s="15" t="str">
        <f t="shared" si="2"/>
        <v>A</v>
      </c>
      <c r="T9" s="15" t="str">
        <f t="shared" si="2"/>
        <v>İ</v>
      </c>
      <c r="U9" s="15" t="str">
        <f t="shared" si="2"/>
        <v>İ</v>
      </c>
      <c r="V9" s="15" t="str">
        <f t="shared" si="2"/>
        <v>G</v>
      </c>
      <c r="W9" s="15" t="str">
        <f t="shared" si="3"/>
        <v>G</v>
      </c>
      <c r="X9" s="15" t="str">
        <f t="shared" si="3"/>
        <v>S</v>
      </c>
      <c r="Y9" s="15" t="str">
        <f t="shared" si="3"/>
        <v>S</v>
      </c>
      <c r="Z9" s="15" t="str">
        <f t="shared" si="3"/>
        <v>A</v>
      </c>
      <c r="AA9" s="15" t="str">
        <f t="shared" si="3"/>
        <v>A</v>
      </c>
      <c r="AB9" s="15" t="str">
        <f t="shared" si="3"/>
        <v>İ</v>
      </c>
      <c r="AC9" s="15" t="str">
        <f t="shared" si="3"/>
        <v>İ</v>
      </c>
      <c r="AD9" s="15" t="str">
        <f t="shared" si="3"/>
        <v>G</v>
      </c>
      <c r="AE9" s="15" t="str">
        <f t="shared" si="3"/>
        <v>G</v>
      </c>
      <c r="AF9" s="15" t="str">
        <f t="shared" si="3"/>
        <v>S</v>
      </c>
      <c r="AG9" s="15" t="str">
        <f t="shared" si="3"/>
        <v/>
      </c>
      <c r="AH9" s="16">
        <f t="shared" si="4"/>
        <v>22</v>
      </c>
      <c r="AI9" s="17">
        <f t="shared" si="5"/>
        <v>165</v>
      </c>
      <c r="AJ9" s="18">
        <f t="shared" si="6"/>
        <v>37.5</v>
      </c>
      <c r="AK9" s="15">
        <f t="shared" si="7"/>
        <v>8</v>
      </c>
      <c r="AL9" s="15">
        <f t="shared" si="8"/>
        <v>8</v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3</v>
      </c>
      <c r="D26" s="19">
        <f t="shared" si="12"/>
        <v>3</v>
      </c>
      <c r="E26" s="19">
        <f t="shared" si="12"/>
        <v>3</v>
      </c>
      <c r="F26" s="19">
        <f t="shared" si="12"/>
        <v>3</v>
      </c>
      <c r="G26" s="19">
        <f t="shared" si="12"/>
        <v>3</v>
      </c>
      <c r="H26" s="19">
        <f t="shared" si="12"/>
        <v>3</v>
      </c>
      <c r="I26" s="19">
        <f t="shared" si="12"/>
        <v>3</v>
      </c>
      <c r="J26" s="19">
        <f t="shared" si="12"/>
        <v>3</v>
      </c>
      <c r="K26" s="19">
        <f t="shared" si="12"/>
        <v>3</v>
      </c>
      <c r="L26" s="19">
        <f t="shared" si="12"/>
        <v>3</v>
      </c>
      <c r="M26" s="19">
        <f t="shared" si="12"/>
        <v>3</v>
      </c>
      <c r="N26" s="19">
        <f t="shared" si="12"/>
        <v>3</v>
      </c>
      <c r="O26" s="19">
        <f t="shared" si="12"/>
        <v>3</v>
      </c>
      <c r="P26" s="19">
        <f t="shared" si="12"/>
        <v>3</v>
      </c>
      <c r="Q26" s="19">
        <f t="shared" si="12"/>
        <v>3</v>
      </c>
      <c r="R26" s="19">
        <f t="shared" si="12"/>
        <v>3</v>
      </c>
      <c r="S26" s="19">
        <f t="shared" si="12"/>
        <v>3</v>
      </c>
      <c r="T26" s="19">
        <f t="shared" si="12"/>
        <v>3</v>
      </c>
      <c r="U26" s="19">
        <f t="shared" si="12"/>
        <v>3</v>
      </c>
      <c r="V26" s="19">
        <f t="shared" si="12"/>
        <v>3</v>
      </c>
      <c r="W26" s="19">
        <f t="shared" si="12"/>
        <v>3</v>
      </c>
      <c r="X26" s="19">
        <f t="shared" si="12"/>
        <v>3</v>
      </c>
      <c r="Y26" s="19">
        <f t="shared" si="12"/>
        <v>3</v>
      </c>
      <c r="Z26" s="19">
        <f t="shared" si="12"/>
        <v>3</v>
      </c>
      <c r="AA26" s="19">
        <f t="shared" si="12"/>
        <v>3</v>
      </c>
      <c r="AB26" s="19">
        <f t="shared" si="12"/>
        <v>3</v>
      </c>
      <c r="AC26" s="19">
        <f t="shared" si="12"/>
        <v>3</v>
      </c>
      <c r="AD26" s="19">
        <f t="shared" si="12"/>
        <v>3</v>
      </c>
      <c r="AE26" s="19">
        <f t="shared" si="12"/>
        <v>3</v>
      </c>
      <c r="AF26" s="19">
        <f t="shared" si="12"/>
        <v>3</v>
      </c>
      <c r="AG26" s="19" t="str">
        <f t="shared" si="12"/>
        <v/>
      </c>
    </row>
    <row r="27" spans="1:38" x14ac:dyDescent="0.2">
      <c r="A27" s="10" t="s">
        <v>44</v>
      </c>
      <c r="B27" s="20">
        <v>3</v>
      </c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52</v>
      </c>
      <c r="D30" s="19" t="s">
        <v>52</v>
      </c>
      <c r="E30" s="19" t="s">
        <v>49</v>
      </c>
      <c r="F30" s="19" t="s">
        <v>49</v>
      </c>
      <c r="G30" s="19" t="s">
        <v>51</v>
      </c>
      <c r="H30" s="19" t="s">
        <v>51</v>
      </c>
      <c r="I30" s="19" t="s">
        <v>50</v>
      </c>
      <c r="J30" s="19" t="s">
        <v>50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8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63</v>
      </c>
      <c r="B35" s="19" t="s">
        <v>49</v>
      </c>
      <c r="C35" s="25">
        <v>0.33333333333333331</v>
      </c>
      <c r="D35" s="26"/>
      <c r="E35" s="26"/>
      <c r="F35" s="25">
        <v>0.66666666666666663</v>
      </c>
      <c r="G35" s="26"/>
      <c r="H35" s="26"/>
      <c r="I35" s="27">
        <v>30</v>
      </c>
      <c r="J35" s="26"/>
      <c r="K35" s="26"/>
      <c r="L35" s="30">
        <f>IF($B35="","",ROUND((IF(F35&gt;C35,F35,F35+1)-C35)*24-N(I35)/60,2))</f>
        <v>7.5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 t="s">
        <v>65</v>
      </c>
      <c r="B36" s="19" t="s">
        <v>51</v>
      </c>
      <c r="C36" s="25">
        <v>0.66666666666666663</v>
      </c>
      <c r="D36" s="26"/>
      <c r="E36" s="26"/>
      <c r="F36" s="25">
        <v>0</v>
      </c>
      <c r="G36" s="26"/>
      <c r="H36" s="26"/>
      <c r="I36" s="27">
        <v>30</v>
      </c>
      <c r="J36" s="26"/>
      <c r="K36" s="26"/>
      <c r="L36" s="30">
        <f>IF($B36="","",ROUND((IF(F36&gt;C36,F36,F36+1)-C36)*24-N(I36)/60,2))</f>
        <v>7.5</v>
      </c>
      <c r="M36" s="31"/>
      <c r="N36" s="31"/>
      <c r="O36" s="27" t="s">
        <v>64</v>
      </c>
      <c r="P36" s="26"/>
      <c r="Q36" s="26"/>
      <c r="AP36" t="str">
        <f>IF($B36="","",$B36)</f>
        <v>A</v>
      </c>
    </row>
    <row r="37" spans="1:42" x14ac:dyDescent="0.2">
      <c r="A37" s="13" t="s">
        <v>39</v>
      </c>
      <c r="B37" s="19" t="s">
        <v>52</v>
      </c>
      <c r="C37" s="25">
        <v>0</v>
      </c>
      <c r="D37" s="26"/>
      <c r="E37" s="26"/>
      <c r="F37" s="25">
        <v>0.33333333333333331</v>
      </c>
      <c r="G37" s="26"/>
      <c r="H37" s="26"/>
      <c r="I37" s="27">
        <v>30</v>
      </c>
      <c r="J37" s="26"/>
      <c r="K37" s="26"/>
      <c r="L37" s="30">
        <f>IF($B37="","",ROUND((IF(F37&gt;C37,F37,F37+1)-C37)*24-N(I37)/60,2))</f>
        <v>7.5</v>
      </c>
      <c r="M37" s="31"/>
      <c r="N37" s="31"/>
      <c r="O37" s="27" t="s">
        <v>66</v>
      </c>
      <c r="P37" s="26"/>
      <c r="Q37" s="26"/>
      <c r="AP37" t="str">
        <f>IF($B37="","",$B37)</f>
        <v>G</v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77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76" priority="10">
      <formula>AND(C$4&lt;&gt;"",WEEKDAY(DATE($B$3,$B$2,C$4),2)&gt;5)</formula>
    </cfRule>
  </conditionalFormatting>
  <conditionalFormatting sqref="C6:AG25">
    <cfRule type="expression" dxfId="75" priority="3">
      <formula>AND(C6&lt;&gt;"",C6=$B$35)</formula>
    </cfRule>
    <cfRule type="expression" dxfId="74" priority="4">
      <formula>AND(C6&lt;&gt;"",C6=$B$36)</formula>
    </cfRule>
    <cfRule type="expression" dxfId="73" priority="5">
      <formula>AND(C6&lt;&gt;"",C6=$B$37)</formula>
    </cfRule>
    <cfRule type="expression" dxfId="72" priority="6">
      <formula>AND(C6&lt;&gt;"",C6=$B$38)</formula>
    </cfRule>
    <cfRule type="expression" dxfId="71" priority="7">
      <formula>AND(C6&lt;&gt;"",C6=$B$39)</formula>
    </cfRule>
    <cfRule type="expression" dxfId="70" priority="8">
      <formula>C6="İ"</formula>
    </cfRule>
    <cfRule type="expression" dxfId="69" priority="9">
      <formula>C6="R"</formula>
    </cfRule>
  </conditionalFormatting>
  <conditionalFormatting sqref="C26:AG26">
    <cfRule type="expression" dxfId="68" priority="11">
      <formula>AND(C26&lt;&gt;"",$B$27&lt;&gt;"",C26&lt;$B$27)</formula>
    </cfRule>
    <cfRule type="expression" dxfId="67" priority="12">
      <formula>AND(C$4&lt;&gt;"",WEEKDAY(DATE($B$3,$B$2,C$4),2)&gt;5)</formula>
    </cfRule>
  </conditionalFormatting>
  <conditionalFormatting sqref="I6:AG25">
    <cfRule type="expression" dxfId="66" priority="2" stopIfTrue="1">
      <formula>SUMPRODUCT(COUNTIF(C6:I6,$B$35:$B$39)*($B$35:$B$39&lt;&gt;""))=7</formula>
    </cfRule>
  </conditionalFormatting>
  <conditionalFormatting sqref="AJ6:AJ25">
    <cfRule type="expression" dxfId="65" priority="13">
      <formula>AND(AJ6&lt;&gt;"",AJ6&gt;45)</formula>
    </cfRule>
  </conditionalFormatting>
  <dataValidations count="5">
    <dataValidation type="list" error="Ay 1 ile 12 arasında olmalı." sqref="B2" xr:uid="{00000000-0002-0000-0200-000000000000}">
      <formula1>"1,2,3,4,5,6,7,8,9,10,11,12"</formula1>
    </dataValidation>
    <dataValidation type="whole" error="Yılı dört haneli yazın (ör. 2026)." sqref="B3" xr:uid="{00000000-0002-0000-0200-000001000000}">
      <formula1>2020</formula1>
      <formula2>2100</formula2>
    </dataValidation>
    <dataValidation type="list" allowBlank="1" sqref="O35 O36 O37 O38 O39" xr:uid="{00000000-0002-0000-02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200-000003000000}">
      <formula1>$AP$35:$AP$41</formula1>
    </dataValidation>
    <dataValidation type="whole" allowBlank="1" sqref="B6:B25" xr:uid="{00000000-0002-0000-0200-000004000000}">
      <formula1>0</formula1>
      <formula2>366</formula2>
    </dataValidation>
  </dataValidations>
  <hyperlinks>
    <hyperlink ref="A44" r:id="rId1" xr:uid="{00000000-0004-0000-02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75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76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Gü</v>
      </c>
      <c r="E6" s="15" t="str">
        <f t="shared" si="1"/>
        <v>Gü</v>
      </c>
      <c r="F6" s="15" t="str">
        <f t="shared" si="1"/>
        <v>Ge</v>
      </c>
      <c r="G6" s="15" t="str">
        <f t="shared" si="1"/>
        <v>Ge</v>
      </c>
      <c r="H6" s="15" t="str">
        <f t="shared" si="1"/>
        <v>İ</v>
      </c>
      <c r="I6" s="15" t="str">
        <f t="shared" si="1"/>
        <v>İ</v>
      </c>
      <c r="J6" s="15" t="str">
        <f t="shared" si="1"/>
        <v>İ</v>
      </c>
      <c r="K6" s="15" t="str">
        <f t="shared" si="1"/>
        <v>İ</v>
      </c>
      <c r="L6" s="15" t="str">
        <f t="shared" si="1"/>
        <v>Gü</v>
      </c>
      <c r="M6" s="15" t="str">
        <f t="shared" ref="M6:V15" si="2">IF(OR($A6="",M$4="",$B$31=0),"",INDEX($C$30:$AG$30,1,MOD(DATE($B$3,$B$2,M$4)-$B$32+N($B6),$B$31)+1))</f>
        <v>Gü</v>
      </c>
      <c r="N6" s="15" t="str">
        <f t="shared" si="2"/>
        <v>Ge</v>
      </c>
      <c r="O6" s="15" t="str">
        <f t="shared" si="2"/>
        <v>Ge</v>
      </c>
      <c r="P6" s="15" t="str">
        <f t="shared" si="2"/>
        <v>İ</v>
      </c>
      <c r="Q6" s="15" t="str">
        <f t="shared" si="2"/>
        <v>İ</v>
      </c>
      <c r="R6" s="15" t="str">
        <f t="shared" si="2"/>
        <v>İ</v>
      </c>
      <c r="S6" s="15" t="str">
        <f t="shared" si="2"/>
        <v>İ</v>
      </c>
      <c r="T6" s="15" t="str">
        <f t="shared" si="2"/>
        <v>Gü</v>
      </c>
      <c r="U6" s="15" t="str">
        <f t="shared" si="2"/>
        <v>Gü</v>
      </c>
      <c r="V6" s="15" t="str">
        <f t="shared" si="2"/>
        <v>Ge</v>
      </c>
      <c r="W6" s="15" t="str">
        <f t="shared" ref="W6:AG15" si="3">IF(OR($A6="",W$4="",$B$31=0),"",INDEX($C$30:$AG$30,1,MOD(DATE($B$3,$B$2,W$4)-$B$32+N($B6),$B$31)+1))</f>
        <v>Ge</v>
      </c>
      <c r="X6" s="15" t="str">
        <f t="shared" si="3"/>
        <v>İ</v>
      </c>
      <c r="Y6" s="15" t="str">
        <f t="shared" si="3"/>
        <v>İ</v>
      </c>
      <c r="Z6" s="15" t="str">
        <f t="shared" si="3"/>
        <v>İ</v>
      </c>
      <c r="AA6" s="15" t="str">
        <f t="shared" si="3"/>
        <v>İ</v>
      </c>
      <c r="AB6" s="15" t="str">
        <f t="shared" si="3"/>
        <v>Gü</v>
      </c>
      <c r="AC6" s="15" t="str">
        <f t="shared" si="3"/>
        <v>Gü</v>
      </c>
      <c r="AD6" s="15" t="str">
        <f t="shared" si="3"/>
        <v>Ge</v>
      </c>
      <c r="AE6" s="15" t="str">
        <f t="shared" si="3"/>
        <v>Ge</v>
      </c>
      <c r="AF6" s="15" t="str">
        <f t="shared" si="3"/>
        <v>İ</v>
      </c>
      <c r="AG6" s="15" t="str">
        <f t="shared" si="3"/>
        <v/>
      </c>
      <c r="AH6" s="16">
        <f t="shared" ref="AH6:AH25" si="4">IF($A6="","",SUMPRODUCT(COUNTIF($C6:$AG6,$B$35:$B$39)*($B$35:$B$39&lt;&gt;"")))</f>
        <v>16</v>
      </c>
      <c r="AI6" s="17">
        <f t="shared" ref="AI6:AI25" si="5">IF($A6="","",SUMPRODUCT(COUNTIF($C6:$AG6,$B$35:$B$39)*($B$35:$B$39&lt;&gt;""),$L$35:$L$39))</f>
        <v>176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44</v>
      </c>
      <c r="AK6" s="15">
        <f t="shared" ref="AK6:AK25" si="7">IF($A6="","",COUNTIF($C6:$AG6,"İ"))</f>
        <v>14</v>
      </c>
      <c r="AL6" s="15">
        <f t="shared" ref="AL6:AL25" si="8">IF($A6="","",SUMPRODUCT(COUNTIF($C6:$AG6,$B$35:$B$39)*($B$35:$B$39&lt;&gt;"")*($O$35:$O$39="E")))</f>
        <v>8</v>
      </c>
    </row>
    <row r="7" spans="1:38" ht="17" customHeight="1" x14ac:dyDescent="0.2">
      <c r="A7" s="13" t="s">
        <v>77</v>
      </c>
      <c r="B7" s="14">
        <v>2</v>
      </c>
      <c r="C7" s="15" t="str">
        <f t="shared" si="1"/>
        <v>Gü</v>
      </c>
      <c r="D7" s="15" t="str">
        <f t="shared" si="1"/>
        <v>Ge</v>
      </c>
      <c r="E7" s="15" t="str">
        <f t="shared" si="1"/>
        <v>Ge</v>
      </c>
      <c r="F7" s="15" t="str">
        <f t="shared" si="1"/>
        <v>İ</v>
      </c>
      <c r="G7" s="15" t="str">
        <f t="shared" si="1"/>
        <v>İ</v>
      </c>
      <c r="H7" s="15" t="str">
        <f t="shared" si="1"/>
        <v>İ</v>
      </c>
      <c r="I7" s="15" t="str">
        <f t="shared" si="1"/>
        <v>İ</v>
      </c>
      <c r="J7" s="15" t="str">
        <f t="shared" si="1"/>
        <v>Gü</v>
      </c>
      <c r="K7" s="15" t="str">
        <f t="shared" si="1"/>
        <v>Gü</v>
      </c>
      <c r="L7" s="15" t="str">
        <f t="shared" si="1"/>
        <v>Ge</v>
      </c>
      <c r="M7" s="15" t="str">
        <f t="shared" si="2"/>
        <v>Ge</v>
      </c>
      <c r="N7" s="15" t="str">
        <f t="shared" si="2"/>
        <v>İ</v>
      </c>
      <c r="O7" s="15" t="str">
        <f t="shared" si="2"/>
        <v>İ</v>
      </c>
      <c r="P7" s="15" t="str">
        <f t="shared" si="2"/>
        <v>İ</v>
      </c>
      <c r="Q7" s="15" t="str">
        <f t="shared" si="2"/>
        <v>İ</v>
      </c>
      <c r="R7" s="15" t="str">
        <f t="shared" si="2"/>
        <v>Gü</v>
      </c>
      <c r="S7" s="15" t="str">
        <f t="shared" si="2"/>
        <v>Gü</v>
      </c>
      <c r="T7" s="15" t="str">
        <f t="shared" si="2"/>
        <v>Ge</v>
      </c>
      <c r="U7" s="15" t="str">
        <f t="shared" si="2"/>
        <v>Ge</v>
      </c>
      <c r="V7" s="15" t="str">
        <f t="shared" si="2"/>
        <v>İ</v>
      </c>
      <c r="W7" s="15" t="str">
        <f t="shared" si="3"/>
        <v>İ</v>
      </c>
      <c r="X7" s="15" t="str">
        <f t="shared" si="3"/>
        <v>İ</v>
      </c>
      <c r="Y7" s="15" t="str">
        <f t="shared" si="3"/>
        <v>İ</v>
      </c>
      <c r="Z7" s="15" t="str">
        <f t="shared" si="3"/>
        <v>Gü</v>
      </c>
      <c r="AA7" s="15" t="str">
        <f t="shared" si="3"/>
        <v>Gü</v>
      </c>
      <c r="AB7" s="15" t="str">
        <f t="shared" si="3"/>
        <v>Ge</v>
      </c>
      <c r="AC7" s="15" t="str">
        <f t="shared" si="3"/>
        <v>Ge</v>
      </c>
      <c r="AD7" s="15" t="str">
        <f t="shared" si="3"/>
        <v>İ</v>
      </c>
      <c r="AE7" s="15" t="str">
        <f t="shared" si="3"/>
        <v>İ</v>
      </c>
      <c r="AF7" s="15" t="str">
        <f t="shared" si="3"/>
        <v>İ</v>
      </c>
      <c r="AG7" s="15" t="str">
        <f t="shared" si="3"/>
        <v/>
      </c>
      <c r="AH7" s="16">
        <f t="shared" si="4"/>
        <v>15</v>
      </c>
      <c r="AI7" s="17">
        <f t="shared" si="5"/>
        <v>165</v>
      </c>
      <c r="AJ7" s="18">
        <f t="shared" si="6"/>
        <v>44</v>
      </c>
      <c r="AK7" s="15">
        <f t="shared" si="7"/>
        <v>15</v>
      </c>
      <c r="AL7" s="15">
        <f t="shared" si="8"/>
        <v>8</v>
      </c>
    </row>
    <row r="8" spans="1:38" ht="17" customHeight="1" x14ac:dyDescent="0.2">
      <c r="A8" s="13" t="s">
        <v>78</v>
      </c>
      <c r="B8" s="14">
        <v>4</v>
      </c>
      <c r="C8" s="15" t="str">
        <f t="shared" si="1"/>
        <v>Ge</v>
      </c>
      <c r="D8" s="15" t="str">
        <f t="shared" si="1"/>
        <v>İ</v>
      </c>
      <c r="E8" s="15" t="str">
        <f t="shared" si="1"/>
        <v>İ</v>
      </c>
      <c r="F8" s="15" t="str">
        <f t="shared" si="1"/>
        <v>İ</v>
      </c>
      <c r="G8" s="15" t="str">
        <f t="shared" si="1"/>
        <v>İ</v>
      </c>
      <c r="H8" s="15" t="str">
        <f t="shared" si="1"/>
        <v>Gü</v>
      </c>
      <c r="I8" s="15" t="str">
        <f t="shared" si="1"/>
        <v>Gü</v>
      </c>
      <c r="J8" s="15" t="str">
        <f t="shared" si="1"/>
        <v>Ge</v>
      </c>
      <c r="K8" s="15" t="str">
        <f t="shared" si="1"/>
        <v>Ge</v>
      </c>
      <c r="L8" s="15" t="str">
        <f t="shared" si="1"/>
        <v>İ</v>
      </c>
      <c r="M8" s="15" t="str">
        <f t="shared" si="2"/>
        <v>İ</v>
      </c>
      <c r="N8" s="15" t="str">
        <f t="shared" si="2"/>
        <v>İ</v>
      </c>
      <c r="O8" s="15" t="str">
        <f t="shared" si="2"/>
        <v>İ</v>
      </c>
      <c r="P8" s="15" t="str">
        <f t="shared" si="2"/>
        <v>Gü</v>
      </c>
      <c r="Q8" s="15" t="str">
        <f t="shared" si="2"/>
        <v>Gü</v>
      </c>
      <c r="R8" s="15" t="str">
        <f t="shared" si="2"/>
        <v>Ge</v>
      </c>
      <c r="S8" s="15" t="str">
        <f t="shared" si="2"/>
        <v>Ge</v>
      </c>
      <c r="T8" s="15" t="str">
        <f t="shared" si="2"/>
        <v>İ</v>
      </c>
      <c r="U8" s="15" t="str">
        <f t="shared" si="2"/>
        <v>İ</v>
      </c>
      <c r="V8" s="15" t="str">
        <f t="shared" si="2"/>
        <v>İ</v>
      </c>
      <c r="W8" s="15" t="str">
        <f t="shared" si="3"/>
        <v>İ</v>
      </c>
      <c r="X8" s="15" t="str">
        <f t="shared" si="3"/>
        <v>Gü</v>
      </c>
      <c r="Y8" s="15" t="str">
        <f t="shared" si="3"/>
        <v>Gü</v>
      </c>
      <c r="Z8" s="15" t="str">
        <f t="shared" si="3"/>
        <v>Ge</v>
      </c>
      <c r="AA8" s="15" t="str">
        <f t="shared" si="3"/>
        <v>Ge</v>
      </c>
      <c r="AB8" s="15" t="str">
        <f t="shared" si="3"/>
        <v>İ</v>
      </c>
      <c r="AC8" s="15" t="str">
        <f t="shared" si="3"/>
        <v>İ</v>
      </c>
      <c r="AD8" s="15" t="str">
        <f t="shared" si="3"/>
        <v>İ</v>
      </c>
      <c r="AE8" s="15" t="str">
        <f t="shared" si="3"/>
        <v>İ</v>
      </c>
      <c r="AF8" s="15" t="str">
        <f t="shared" si="3"/>
        <v>Gü</v>
      </c>
      <c r="AG8" s="15" t="str">
        <f t="shared" si="3"/>
        <v/>
      </c>
      <c r="AH8" s="16">
        <f t="shared" si="4"/>
        <v>14</v>
      </c>
      <c r="AI8" s="17">
        <f t="shared" si="5"/>
        <v>154</v>
      </c>
      <c r="AJ8" s="18">
        <f t="shared" si="6"/>
        <v>33</v>
      </c>
      <c r="AK8" s="15">
        <f t="shared" si="7"/>
        <v>16</v>
      </c>
      <c r="AL8" s="15">
        <f t="shared" si="8"/>
        <v>7</v>
      </c>
    </row>
    <row r="9" spans="1:38" ht="17" customHeight="1" x14ac:dyDescent="0.2">
      <c r="A9" s="13" t="s">
        <v>79</v>
      </c>
      <c r="B9" s="14">
        <v>6</v>
      </c>
      <c r="C9" s="15" t="str">
        <f t="shared" si="1"/>
        <v>İ</v>
      </c>
      <c r="D9" s="15" t="str">
        <f t="shared" si="1"/>
        <v>İ</v>
      </c>
      <c r="E9" s="15" t="str">
        <f t="shared" si="1"/>
        <v>İ</v>
      </c>
      <c r="F9" s="15" t="str">
        <f t="shared" si="1"/>
        <v>Gü</v>
      </c>
      <c r="G9" s="15" t="str">
        <f t="shared" si="1"/>
        <v>Gü</v>
      </c>
      <c r="H9" s="15" t="str">
        <f t="shared" si="1"/>
        <v>Ge</v>
      </c>
      <c r="I9" s="15" t="str">
        <f t="shared" si="1"/>
        <v>Ge</v>
      </c>
      <c r="J9" s="15" t="str">
        <f t="shared" si="1"/>
        <v>İ</v>
      </c>
      <c r="K9" s="15" t="str">
        <f t="shared" si="1"/>
        <v>İ</v>
      </c>
      <c r="L9" s="15" t="str">
        <f t="shared" si="1"/>
        <v>İ</v>
      </c>
      <c r="M9" s="15" t="str">
        <f t="shared" si="2"/>
        <v>İ</v>
      </c>
      <c r="N9" s="15" t="str">
        <f t="shared" si="2"/>
        <v>Gü</v>
      </c>
      <c r="O9" s="15" t="str">
        <f t="shared" si="2"/>
        <v>Gü</v>
      </c>
      <c r="P9" s="15" t="str">
        <f t="shared" si="2"/>
        <v>Ge</v>
      </c>
      <c r="Q9" s="15" t="str">
        <f t="shared" si="2"/>
        <v>Ge</v>
      </c>
      <c r="R9" s="15" t="str">
        <f t="shared" si="2"/>
        <v>İ</v>
      </c>
      <c r="S9" s="15" t="str">
        <f t="shared" si="2"/>
        <v>İ</v>
      </c>
      <c r="T9" s="15" t="str">
        <f t="shared" si="2"/>
        <v>İ</v>
      </c>
      <c r="U9" s="15" t="str">
        <f t="shared" si="2"/>
        <v>İ</v>
      </c>
      <c r="V9" s="15" t="str">
        <f t="shared" si="2"/>
        <v>Gü</v>
      </c>
      <c r="W9" s="15" t="str">
        <f t="shared" si="3"/>
        <v>Gü</v>
      </c>
      <c r="X9" s="15" t="str">
        <f t="shared" si="3"/>
        <v>Ge</v>
      </c>
      <c r="Y9" s="15" t="str">
        <f t="shared" si="3"/>
        <v>Ge</v>
      </c>
      <c r="Z9" s="15" t="str">
        <f t="shared" si="3"/>
        <v>İ</v>
      </c>
      <c r="AA9" s="15" t="str">
        <f t="shared" si="3"/>
        <v>İ</v>
      </c>
      <c r="AB9" s="15" t="str">
        <f t="shared" si="3"/>
        <v>İ</v>
      </c>
      <c r="AC9" s="15" t="str">
        <f t="shared" si="3"/>
        <v>İ</v>
      </c>
      <c r="AD9" s="15" t="str">
        <f t="shared" si="3"/>
        <v>Gü</v>
      </c>
      <c r="AE9" s="15" t="str">
        <f t="shared" si="3"/>
        <v>Gü</v>
      </c>
      <c r="AF9" s="15" t="str">
        <f t="shared" si="3"/>
        <v>Ge</v>
      </c>
      <c r="AG9" s="15" t="str">
        <f t="shared" si="3"/>
        <v/>
      </c>
      <c r="AH9" s="16">
        <f t="shared" si="4"/>
        <v>15</v>
      </c>
      <c r="AI9" s="17">
        <f t="shared" si="5"/>
        <v>165</v>
      </c>
      <c r="AJ9" s="18">
        <f t="shared" si="6"/>
        <v>44</v>
      </c>
      <c r="AK9" s="15">
        <f t="shared" si="7"/>
        <v>15</v>
      </c>
      <c r="AL9" s="15">
        <f t="shared" si="8"/>
        <v>7</v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2</v>
      </c>
      <c r="D26" s="19">
        <f t="shared" si="12"/>
        <v>2</v>
      </c>
      <c r="E26" s="19">
        <f t="shared" si="12"/>
        <v>2</v>
      </c>
      <c r="F26" s="19">
        <f t="shared" si="12"/>
        <v>2</v>
      </c>
      <c r="G26" s="19">
        <f t="shared" si="12"/>
        <v>2</v>
      </c>
      <c r="H26" s="19">
        <f t="shared" si="12"/>
        <v>2</v>
      </c>
      <c r="I26" s="19">
        <f t="shared" si="12"/>
        <v>2</v>
      </c>
      <c r="J26" s="19">
        <f t="shared" si="12"/>
        <v>2</v>
      </c>
      <c r="K26" s="19">
        <f t="shared" si="12"/>
        <v>2</v>
      </c>
      <c r="L26" s="19">
        <f t="shared" si="12"/>
        <v>2</v>
      </c>
      <c r="M26" s="19">
        <f t="shared" si="12"/>
        <v>2</v>
      </c>
      <c r="N26" s="19">
        <f t="shared" si="12"/>
        <v>2</v>
      </c>
      <c r="O26" s="19">
        <f t="shared" si="12"/>
        <v>2</v>
      </c>
      <c r="P26" s="19">
        <f t="shared" si="12"/>
        <v>2</v>
      </c>
      <c r="Q26" s="19">
        <f t="shared" si="12"/>
        <v>2</v>
      </c>
      <c r="R26" s="19">
        <f t="shared" si="12"/>
        <v>2</v>
      </c>
      <c r="S26" s="19">
        <f t="shared" si="12"/>
        <v>2</v>
      </c>
      <c r="T26" s="19">
        <f t="shared" si="12"/>
        <v>2</v>
      </c>
      <c r="U26" s="19">
        <f t="shared" si="12"/>
        <v>2</v>
      </c>
      <c r="V26" s="19">
        <f t="shared" si="12"/>
        <v>2</v>
      </c>
      <c r="W26" s="19">
        <f t="shared" si="12"/>
        <v>2</v>
      </c>
      <c r="X26" s="19">
        <f t="shared" si="12"/>
        <v>2</v>
      </c>
      <c r="Y26" s="19">
        <f t="shared" si="12"/>
        <v>2</v>
      </c>
      <c r="Z26" s="19">
        <f t="shared" si="12"/>
        <v>2</v>
      </c>
      <c r="AA26" s="19">
        <f t="shared" si="12"/>
        <v>2</v>
      </c>
      <c r="AB26" s="19">
        <f t="shared" si="12"/>
        <v>2</v>
      </c>
      <c r="AC26" s="19">
        <f t="shared" si="12"/>
        <v>2</v>
      </c>
      <c r="AD26" s="19">
        <f t="shared" si="12"/>
        <v>2</v>
      </c>
      <c r="AE26" s="19">
        <f t="shared" si="12"/>
        <v>2</v>
      </c>
      <c r="AF26" s="19">
        <f t="shared" si="12"/>
        <v>2</v>
      </c>
      <c r="AG26" s="19" t="str">
        <f t="shared" si="12"/>
        <v/>
      </c>
    </row>
    <row r="27" spans="1:38" x14ac:dyDescent="0.2">
      <c r="A27" s="10" t="s">
        <v>44</v>
      </c>
      <c r="B27" s="20">
        <v>2</v>
      </c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80</v>
      </c>
      <c r="D30" s="19" t="s">
        <v>80</v>
      </c>
      <c r="E30" s="19" t="s">
        <v>81</v>
      </c>
      <c r="F30" s="19" t="s">
        <v>81</v>
      </c>
      <c r="G30" s="19" t="s">
        <v>50</v>
      </c>
      <c r="H30" s="19" t="s">
        <v>50</v>
      </c>
      <c r="I30" s="19" t="s">
        <v>50</v>
      </c>
      <c r="J30" s="19" t="s">
        <v>50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8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82</v>
      </c>
      <c r="B35" s="19" t="s">
        <v>80</v>
      </c>
      <c r="C35" s="25">
        <v>0.33333333333333331</v>
      </c>
      <c r="D35" s="26"/>
      <c r="E35" s="26"/>
      <c r="F35" s="25">
        <v>0.83333333333333337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11</v>
      </c>
      <c r="M35" s="31"/>
      <c r="N35" s="31"/>
      <c r="O35" s="27" t="s">
        <v>64</v>
      </c>
      <c r="P35" s="26"/>
      <c r="Q35" s="26"/>
      <c r="AP35" t="str">
        <f>IF($B35="","",$B35)</f>
        <v>Gü</v>
      </c>
    </row>
    <row r="36" spans="1:42" x14ac:dyDescent="0.2">
      <c r="A36" s="13" t="s">
        <v>39</v>
      </c>
      <c r="B36" s="19" t="s">
        <v>81</v>
      </c>
      <c r="C36" s="25">
        <v>0.83333333333333337</v>
      </c>
      <c r="D36" s="26"/>
      <c r="E36" s="26"/>
      <c r="F36" s="25">
        <v>0.33333333333333331</v>
      </c>
      <c r="G36" s="26"/>
      <c r="H36" s="26"/>
      <c r="I36" s="27">
        <v>60</v>
      </c>
      <c r="J36" s="26"/>
      <c r="K36" s="26"/>
      <c r="L36" s="30">
        <f>IF($B36="","",ROUND((IF(F36&gt;C36,F36,F36+1)-C36)*24-N(I36)/60,2))</f>
        <v>11</v>
      </c>
      <c r="M36" s="31"/>
      <c r="N36" s="31"/>
      <c r="O36" s="27" t="s">
        <v>66</v>
      </c>
      <c r="P36" s="26"/>
      <c r="Q36" s="26"/>
      <c r="AP36" t="str">
        <f>IF($B36="","",$B36)</f>
        <v>Ge</v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64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63" priority="10">
      <formula>AND(C$4&lt;&gt;"",WEEKDAY(DATE($B$3,$B$2,C$4),2)&gt;5)</formula>
    </cfRule>
  </conditionalFormatting>
  <conditionalFormatting sqref="C6:AG25">
    <cfRule type="expression" dxfId="62" priority="3">
      <formula>AND(C6&lt;&gt;"",C6=$B$35)</formula>
    </cfRule>
    <cfRule type="expression" dxfId="61" priority="4">
      <formula>AND(C6&lt;&gt;"",C6=$B$36)</formula>
    </cfRule>
    <cfRule type="expression" dxfId="60" priority="5">
      <formula>AND(C6&lt;&gt;"",C6=$B$37)</formula>
    </cfRule>
    <cfRule type="expression" dxfId="59" priority="6">
      <formula>AND(C6&lt;&gt;"",C6=$B$38)</formula>
    </cfRule>
    <cfRule type="expression" dxfId="58" priority="7">
      <formula>AND(C6&lt;&gt;"",C6=$B$39)</formula>
    </cfRule>
    <cfRule type="expression" dxfId="57" priority="8">
      <formula>C6="İ"</formula>
    </cfRule>
    <cfRule type="expression" dxfId="56" priority="9">
      <formula>C6="R"</formula>
    </cfRule>
  </conditionalFormatting>
  <conditionalFormatting sqref="C26:AG26">
    <cfRule type="expression" dxfId="55" priority="11">
      <formula>AND(C26&lt;&gt;"",$B$27&lt;&gt;"",C26&lt;$B$27)</formula>
    </cfRule>
    <cfRule type="expression" dxfId="54" priority="12">
      <formula>AND(C$4&lt;&gt;"",WEEKDAY(DATE($B$3,$B$2,C$4),2)&gt;5)</formula>
    </cfRule>
  </conditionalFormatting>
  <conditionalFormatting sqref="I6:AG25">
    <cfRule type="expression" dxfId="53" priority="2" stopIfTrue="1">
      <formula>SUMPRODUCT(COUNTIF(C6:I6,$B$35:$B$39)*($B$35:$B$39&lt;&gt;""))=7</formula>
    </cfRule>
  </conditionalFormatting>
  <conditionalFormatting sqref="AJ6:AJ25">
    <cfRule type="expression" dxfId="52" priority="13">
      <formula>AND(AJ6&lt;&gt;"",AJ6&gt;45)</formula>
    </cfRule>
  </conditionalFormatting>
  <dataValidations count="5">
    <dataValidation type="list" error="Ay 1 ile 12 arasında olmalı." sqref="B2" xr:uid="{00000000-0002-0000-0300-000000000000}">
      <formula1>"1,2,3,4,5,6,7,8,9,10,11,12"</formula1>
    </dataValidation>
    <dataValidation type="whole" error="Yılı dört haneli yazın (ör. 2026)." sqref="B3" xr:uid="{00000000-0002-0000-0300-000001000000}">
      <formula1>2020</formula1>
      <formula2>2100</formula2>
    </dataValidation>
    <dataValidation type="list" allowBlank="1" sqref="O35 O36 O37 O38 O39" xr:uid="{00000000-0002-0000-03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300-000003000000}">
      <formula1>$AP$35:$AP$41</formula1>
    </dataValidation>
    <dataValidation type="whole" allowBlank="1" sqref="B6:B25" xr:uid="{00000000-0002-0000-0300-000004000000}">
      <formula1>0</formula1>
      <formula2>366</formula2>
    </dataValidation>
  </dataValidations>
  <hyperlinks>
    <hyperlink ref="A44" r:id="rId1" xr:uid="{00000000-0004-0000-03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83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84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S</v>
      </c>
      <c r="E6" s="15" t="str">
        <f t="shared" si="1"/>
        <v>S</v>
      </c>
      <c r="F6" s="15" t="str">
        <f t="shared" si="1"/>
        <v>S</v>
      </c>
      <c r="G6" s="15" t="str">
        <f t="shared" si="1"/>
        <v>S</v>
      </c>
      <c r="H6" s="15" t="str">
        <f t="shared" si="1"/>
        <v>İ</v>
      </c>
      <c r="I6" s="15" t="str">
        <f t="shared" si="1"/>
        <v>İ</v>
      </c>
      <c r="J6" s="15" t="str">
        <f t="shared" si="1"/>
        <v>S</v>
      </c>
      <c r="K6" s="15" t="str">
        <f t="shared" si="1"/>
        <v>S</v>
      </c>
      <c r="L6" s="15" t="str">
        <f t="shared" si="1"/>
        <v>S</v>
      </c>
      <c r="M6" s="15" t="str">
        <f t="shared" ref="M6:V15" si="2">IF(OR($A6="",M$4="",$B$31=0),"",INDEX($C$30:$AG$30,1,MOD(DATE($B$3,$B$2,M$4)-$B$32+N($B6),$B$31)+1))</f>
        <v>S</v>
      </c>
      <c r="N6" s="15" t="str">
        <f t="shared" si="2"/>
        <v>İ</v>
      </c>
      <c r="O6" s="15" t="str">
        <f t="shared" si="2"/>
        <v>İ</v>
      </c>
      <c r="P6" s="15" t="str">
        <f t="shared" si="2"/>
        <v>S</v>
      </c>
      <c r="Q6" s="15" t="str">
        <f t="shared" si="2"/>
        <v>S</v>
      </c>
      <c r="R6" s="15" t="str">
        <f t="shared" si="2"/>
        <v>S</v>
      </c>
      <c r="S6" s="15" t="str">
        <f t="shared" si="2"/>
        <v>S</v>
      </c>
      <c r="T6" s="15" t="str">
        <f t="shared" si="2"/>
        <v>İ</v>
      </c>
      <c r="U6" s="15" t="str">
        <f t="shared" si="2"/>
        <v>İ</v>
      </c>
      <c r="V6" s="15" t="str">
        <f t="shared" si="2"/>
        <v>S</v>
      </c>
      <c r="W6" s="15" t="str">
        <f t="shared" ref="W6:AG15" si="3">IF(OR($A6="",W$4="",$B$31=0),"",INDEX($C$30:$AG$30,1,MOD(DATE($B$3,$B$2,W$4)-$B$32+N($B6),$B$31)+1))</f>
        <v>S</v>
      </c>
      <c r="X6" s="15" t="str">
        <f t="shared" si="3"/>
        <v>S</v>
      </c>
      <c r="Y6" s="15" t="str">
        <f t="shared" si="3"/>
        <v>S</v>
      </c>
      <c r="Z6" s="15" t="str">
        <f t="shared" si="3"/>
        <v>İ</v>
      </c>
      <c r="AA6" s="15" t="str">
        <f t="shared" si="3"/>
        <v>İ</v>
      </c>
      <c r="AB6" s="15" t="str">
        <f t="shared" si="3"/>
        <v>S</v>
      </c>
      <c r="AC6" s="15" t="str">
        <f t="shared" si="3"/>
        <v>S</v>
      </c>
      <c r="AD6" s="15" t="str">
        <f t="shared" si="3"/>
        <v>S</v>
      </c>
      <c r="AE6" s="15" t="str">
        <f t="shared" si="3"/>
        <v>S</v>
      </c>
      <c r="AF6" s="15" t="str">
        <f t="shared" si="3"/>
        <v>İ</v>
      </c>
      <c r="AG6" s="15" t="str">
        <f t="shared" si="3"/>
        <v/>
      </c>
      <c r="AH6" s="16">
        <f t="shared" ref="AH6:AH25" si="4">IF($A6="","",SUMPRODUCT(COUNTIF($C6:$AG6,$B$35:$B$39)*($B$35:$B$39&lt;&gt;"")))</f>
        <v>20</v>
      </c>
      <c r="AI6" s="17">
        <f t="shared" ref="AI6:AI25" si="5">IF($A6="","",SUMPRODUCT(COUNTIF($C6:$AG6,$B$35:$B$39)*($B$35:$B$39&lt;&gt;""),$L$35:$L$39))</f>
        <v>150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37.5</v>
      </c>
      <c r="AK6" s="15">
        <f t="shared" ref="AK6:AK25" si="7">IF($A6="","",COUNTIF($C6:$AG6,"İ"))</f>
        <v>10</v>
      </c>
      <c r="AL6" s="15">
        <f t="shared" ref="AL6:AL25" si="8">IF($A6="","",SUMPRODUCT(COUNTIF($C6:$AG6,$B$35:$B$39)*($B$35:$B$39&lt;&gt;"")*($O$35:$O$39="E")))</f>
        <v>0</v>
      </c>
    </row>
    <row r="7" spans="1:38" ht="17" customHeight="1" x14ac:dyDescent="0.2">
      <c r="A7" s="13" t="s">
        <v>85</v>
      </c>
      <c r="B7" s="14">
        <v>2</v>
      </c>
      <c r="C7" s="15" t="str">
        <f t="shared" si="1"/>
        <v>S</v>
      </c>
      <c r="D7" s="15" t="str">
        <f t="shared" si="1"/>
        <v>S</v>
      </c>
      <c r="E7" s="15" t="str">
        <f t="shared" si="1"/>
        <v>S</v>
      </c>
      <c r="F7" s="15" t="str">
        <f t="shared" si="1"/>
        <v>İ</v>
      </c>
      <c r="G7" s="15" t="str">
        <f t="shared" si="1"/>
        <v>İ</v>
      </c>
      <c r="H7" s="15" t="str">
        <f t="shared" si="1"/>
        <v>S</v>
      </c>
      <c r="I7" s="15" t="str">
        <f t="shared" si="1"/>
        <v>S</v>
      </c>
      <c r="J7" s="15" t="str">
        <f t="shared" si="1"/>
        <v>S</v>
      </c>
      <c r="K7" s="15" t="str">
        <f t="shared" si="1"/>
        <v>S</v>
      </c>
      <c r="L7" s="15" t="str">
        <f t="shared" si="1"/>
        <v>İ</v>
      </c>
      <c r="M7" s="15" t="str">
        <f t="shared" si="2"/>
        <v>İ</v>
      </c>
      <c r="N7" s="15" t="str">
        <f t="shared" si="2"/>
        <v>S</v>
      </c>
      <c r="O7" s="15" t="str">
        <f t="shared" si="2"/>
        <v>S</v>
      </c>
      <c r="P7" s="15" t="str">
        <f t="shared" si="2"/>
        <v>S</v>
      </c>
      <c r="Q7" s="15" t="str">
        <f t="shared" si="2"/>
        <v>S</v>
      </c>
      <c r="R7" s="15" t="str">
        <f t="shared" si="2"/>
        <v>İ</v>
      </c>
      <c r="S7" s="15" t="str">
        <f t="shared" si="2"/>
        <v>İ</v>
      </c>
      <c r="T7" s="15" t="str">
        <f t="shared" si="2"/>
        <v>S</v>
      </c>
      <c r="U7" s="15" t="str">
        <f t="shared" si="2"/>
        <v>S</v>
      </c>
      <c r="V7" s="15" t="str">
        <f t="shared" si="2"/>
        <v>S</v>
      </c>
      <c r="W7" s="15" t="str">
        <f t="shared" si="3"/>
        <v>S</v>
      </c>
      <c r="X7" s="15" t="str">
        <f t="shared" si="3"/>
        <v>İ</v>
      </c>
      <c r="Y7" s="15" t="str">
        <f t="shared" si="3"/>
        <v>İ</v>
      </c>
      <c r="Z7" s="15" t="str">
        <f t="shared" si="3"/>
        <v>S</v>
      </c>
      <c r="AA7" s="15" t="str">
        <f t="shared" si="3"/>
        <v>S</v>
      </c>
      <c r="AB7" s="15" t="str">
        <f t="shared" si="3"/>
        <v>S</v>
      </c>
      <c r="AC7" s="15" t="str">
        <f t="shared" si="3"/>
        <v>S</v>
      </c>
      <c r="AD7" s="15" t="str">
        <f t="shared" si="3"/>
        <v>İ</v>
      </c>
      <c r="AE7" s="15" t="str">
        <f t="shared" si="3"/>
        <v>İ</v>
      </c>
      <c r="AF7" s="15" t="str">
        <f t="shared" si="3"/>
        <v>S</v>
      </c>
      <c r="AG7" s="15" t="str">
        <f t="shared" si="3"/>
        <v/>
      </c>
      <c r="AH7" s="16">
        <f t="shared" si="4"/>
        <v>20</v>
      </c>
      <c r="AI7" s="17">
        <f t="shared" si="5"/>
        <v>150</v>
      </c>
      <c r="AJ7" s="18">
        <f t="shared" si="6"/>
        <v>37.5</v>
      </c>
      <c r="AK7" s="15">
        <f t="shared" si="7"/>
        <v>10</v>
      </c>
      <c r="AL7" s="15">
        <f t="shared" si="8"/>
        <v>0</v>
      </c>
    </row>
    <row r="8" spans="1:38" ht="17" customHeight="1" x14ac:dyDescent="0.2">
      <c r="A8" s="13" t="s">
        <v>86</v>
      </c>
      <c r="B8" s="14">
        <v>4</v>
      </c>
      <c r="C8" s="15" t="str">
        <f t="shared" si="1"/>
        <v>S</v>
      </c>
      <c r="D8" s="15" t="str">
        <f t="shared" si="1"/>
        <v>İ</v>
      </c>
      <c r="E8" s="15" t="str">
        <f t="shared" si="1"/>
        <v>İ</v>
      </c>
      <c r="F8" s="15" t="str">
        <f t="shared" si="1"/>
        <v>S</v>
      </c>
      <c r="G8" s="15" t="str">
        <f t="shared" si="1"/>
        <v>S</v>
      </c>
      <c r="H8" s="15" t="str">
        <f t="shared" si="1"/>
        <v>S</v>
      </c>
      <c r="I8" s="15" t="str">
        <f t="shared" si="1"/>
        <v>S</v>
      </c>
      <c r="J8" s="15" t="str">
        <f t="shared" si="1"/>
        <v>İ</v>
      </c>
      <c r="K8" s="15" t="str">
        <f t="shared" si="1"/>
        <v>İ</v>
      </c>
      <c r="L8" s="15" t="str">
        <f t="shared" si="1"/>
        <v>S</v>
      </c>
      <c r="M8" s="15" t="str">
        <f t="shared" si="2"/>
        <v>S</v>
      </c>
      <c r="N8" s="15" t="str">
        <f t="shared" si="2"/>
        <v>S</v>
      </c>
      <c r="O8" s="15" t="str">
        <f t="shared" si="2"/>
        <v>S</v>
      </c>
      <c r="P8" s="15" t="str">
        <f t="shared" si="2"/>
        <v>İ</v>
      </c>
      <c r="Q8" s="15" t="str">
        <f t="shared" si="2"/>
        <v>İ</v>
      </c>
      <c r="R8" s="15" t="str">
        <f t="shared" si="2"/>
        <v>S</v>
      </c>
      <c r="S8" s="15" t="str">
        <f t="shared" si="2"/>
        <v>S</v>
      </c>
      <c r="T8" s="15" t="str">
        <f t="shared" si="2"/>
        <v>S</v>
      </c>
      <c r="U8" s="15" t="str">
        <f t="shared" si="2"/>
        <v>S</v>
      </c>
      <c r="V8" s="15" t="str">
        <f t="shared" si="2"/>
        <v>İ</v>
      </c>
      <c r="W8" s="15" t="str">
        <f t="shared" si="3"/>
        <v>İ</v>
      </c>
      <c r="X8" s="15" t="str">
        <f t="shared" si="3"/>
        <v>S</v>
      </c>
      <c r="Y8" s="15" t="str">
        <f t="shared" si="3"/>
        <v>S</v>
      </c>
      <c r="Z8" s="15" t="str">
        <f t="shared" si="3"/>
        <v>S</v>
      </c>
      <c r="AA8" s="15" t="str">
        <f t="shared" si="3"/>
        <v>S</v>
      </c>
      <c r="AB8" s="15" t="str">
        <f t="shared" si="3"/>
        <v>İ</v>
      </c>
      <c r="AC8" s="15" t="str">
        <f t="shared" si="3"/>
        <v>İ</v>
      </c>
      <c r="AD8" s="15" t="str">
        <f t="shared" si="3"/>
        <v>S</v>
      </c>
      <c r="AE8" s="15" t="str">
        <f t="shared" si="3"/>
        <v>S</v>
      </c>
      <c r="AF8" s="15" t="str">
        <f t="shared" si="3"/>
        <v>S</v>
      </c>
      <c r="AG8" s="15" t="str">
        <f t="shared" si="3"/>
        <v/>
      </c>
      <c r="AH8" s="16">
        <f t="shared" si="4"/>
        <v>20</v>
      </c>
      <c r="AI8" s="17">
        <f t="shared" si="5"/>
        <v>150</v>
      </c>
      <c r="AJ8" s="18">
        <f t="shared" si="6"/>
        <v>37.5</v>
      </c>
      <c r="AK8" s="15">
        <f t="shared" si="7"/>
        <v>10</v>
      </c>
      <c r="AL8" s="15">
        <f t="shared" si="8"/>
        <v>0</v>
      </c>
    </row>
    <row r="9" spans="1:38" ht="17" customHeight="1" x14ac:dyDescent="0.2">
      <c r="A9" s="13" t="s">
        <v>87</v>
      </c>
      <c r="B9" s="14">
        <v>0</v>
      </c>
      <c r="C9" s="15" t="str">
        <f t="shared" si="1"/>
        <v>İ</v>
      </c>
      <c r="D9" s="15" t="str">
        <f t="shared" si="1"/>
        <v>S</v>
      </c>
      <c r="E9" s="15" t="str">
        <f t="shared" si="1"/>
        <v>S</v>
      </c>
      <c r="F9" s="15" t="str">
        <f t="shared" si="1"/>
        <v>S</v>
      </c>
      <c r="G9" s="15" t="str">
        <f t="shared" si="1"/>
        <v>S</v>
      </c>
      <c r="H9" s="15" t="str">
        <f t="shared" si="1"/>
        <v>İ</v>
      </c>
      <c r="I9" s="15" t="str">
        <f t="shared" si="1"/>
        <v>İ</v>
      </c>
      <c r="J9" s="15" t="str">
        <f t="shared" si="1"/>
        <v>S</v>
      </c>
      <c r="K9" s="15" t="str">
        <f t="shared" si="1"/>
        <v>S</v>
      </c>
      <c r="L9" s="15" t="str">
        <f t="shared" si="1"/>
        <v>S</v>
      </c>
      <c r="M9" s="15" t="str">
        <f t="shared" si="2"/>
        <v>S</v>
      </c>
      <c r="N9" s="15" t="str">
        <f t="shared" si="2"/>
        <v>İ</v>
      </c>
      <c r="O9" s="15" t="str">
        <f t="shared" si="2"/>
        <v>İ</v>
      </c>
      <c r="P9" s="15" t="str">
        <f t="shared" si="2"/>
        <v>S</v>
      </c>
      <c r="Q9" s="15" t="str">
        <f t="shared" si="2"/>
        <v>S</v>
      </c>
      <c r="R9" s="15" t="str">
        <f t="shared" si="2"/>
        <v>S</v>
      </c>
      <c r="S9" s="15" t="str">
        <f t="shared" si="2"/>
        <v>S</v>
      </c>
      <c r="T9" s="15" t="str">
        <f t="shared" si="2"/>
        <v>İ</v>
      </c>
      <c r="U9" s="15" t="str">
        <f t="shared" si="2"/>
        <v>İ</v>
      </c>
      <c r="V9" s="15" t="str">
        <f t="shared" si="2"/>
        <v>S</v>
      </c>
      <c r="W9" s="15" t="str">
        <f t="shared" si="3"/>
        <v>S</v>
      </c>
      <c r="X9" s="15" t="str">
        <f t="shared" si="3"/>
        <v>S</v>
      </c>
      <c r="Y9" s="15" t="str">
        <f t="shared" si="3"/>
        <v>S</v>
      </c>
      <c r="Z9" s="15" t="str">
        <f t="shared" si="3"/>
        <v>İ</v>
      </c>
      <c r="AA9" s="15" t="str">
        <f t="shared" si="3"/>
        <v>İ</v>
      </c>
      <c r="AB9" s="15" t="str">
        <f t="shared" si="3"/>
        <v>S</v>
      </c>
      <c r="AC9" s="15" t="str">
        <f t="shared" si="3"/>
        <v>S</v>
      </c>
      <c r="AD9" s="15" t="str">
        <f t="shared" si="3"/>
        <v>S</v>
      </c>
      <c r="AE9" s="15" t="str">
        <f t="shared" si="3"/>
        <v>S</v>
      </c>
      <c r="AF9" s="15" t="str">
        <f t="shared" si="3"/>
        <v>İ</v>
      </c>
      <c r="AG9" s="15" t="str">
        <f t="shared" si="3"/>
        <v/>
      </c>
      <c r="AH9" s="16">
        <f t="shared" si="4"/>
        <v>20</v>
      </c>
      <c r="AI9" s="17">
        <f t="shared" si="5"/>
        <v>150</v>
      </c>
      <c r="AJ9" s="18">
        <f t="shared" si="6"/>
        <v>37.5</v>
      </c>
      <c r="AK9" s="15">
        <f t="shared" si="7"/>
        <v>10</v>
      </c>
      <c r="AL9" s="15">
        <f t="shared" si="8"/>
        <v>0</v>
      </c>
    </row>
    <row r="10" spans="1:38" ht="17" customHeight="1" x14ac:dyDescent="0.2">
      <c r="A10" s="13" t="s">
        <v>88</v>
      </c>
      <c r="B10" s="14">
        <v>2</v>
      </c>
      <c r="C10" s="15" t="str">
        <f t="shared" si="1"/>
        <v>S</v>
      </c>
      <c r="D10" s="15" t="str">
        <f t="shared" si="1"/>
        <v>S</v>
      </c>
      <c r="E10" s="15" t="str">
        <f t="shared" si="1"/>
        <v>S</v>
      </c>
      <c r="F10" s="15" t="str">
        <f t="shared" si="1"/>
        <v>İ</v>
      </c>
      <c r="G10" s="15" t="str">
        <f t="shared" si="1"/>
        <v>İ</v>
      </c>
      <c r="H10" s="15" t="str">
        <f t="shared" si="1"/>
        <v>S</v>
      </c>
      <c r="I10" s="15" t="str">
        <f t="shared" si="1"/>
        <v>S</v>
      </c>
      <c r="J10" s="15" t="str">
        <f t="shared" si="1"/>
        <v>S</v>
      </c>
      <c r="K10" s="15" t="str">
        <f t="shared" si="1"/>
        <v>S</v>
      </c>
      <c r="L10" s="15" t="str">
        <f t="shared" si="1"/>
        <v>İ</v>
      </c>
      <c r="M10" s="15" t="str">
        <f t="shared" si="2"/>
        <v>İ</v>
      </c>
      <c r="N10" s="15" t="str">
        <f t="shared" si="2"/>
        <v>S</v>
      </c>
      <c r="O10" s="15" t="str">
        <f t="shared" si="2"/>
        <v>S</v>
      </c>
      <c r="P10" s="15" t="str">
        <f t="shared" si="2"/>
        <v>S</v>
      </c>
      <c r="Q10" s="15" t="str">
        <f t="shared" si="2"/>
        <v>S</v>
      </c>
      <c r="R10" s="15" t="str">
        <f t="shared" si="2"/>
        <v>İ</v>
      </c>
      <c r="S10" s="15" t="str">
        <f t="shared" si="2"/>
        <v>İ</v>
      </c>
      <c r="T10" s="15" t="str">
        <f t="shared" si="2"/>
        <v>S</v>
      </c>
      <c r="U10" s="15" t="str">
        <f t="shared" si="2"/>
        <v>S</v>
      </c>
      <c r="V10" s="15" t="str">
        <f t="shared" si="2"/>
        <v>S</v>
      </c>
      <c r="W10" s="15" t="str">
        <f t="shared" si="3"/>
        <v>S</v>
      </c>
      <c r="X10" s="15" t="str">
        <f t="shared" si="3"/>
        <v>İ</v>
      </c>
      <c r="Y10" s="15" t="str">
        <f t="shared" si="3"/>
        <v>İ</v>
      </c>
      <c r="Z10" s="15" t="str">
        <f t="shared" si="3"/>
        <v>S</v>
      </c>
      <c r="AA10" s="15" t="str">
        <f t="shared" si="3"/>
        <v>S</v>
      </c>
      <c r="AB10" s="15" t="str">
        <f t="shared" si="3"/>
        <v>S</v>
      </c>
      <c r="AC10" s="15" t="str">
        <f t="shared" si="3"/>
        <v>S</v>
      </c>
      <c r="AD10" s="15" t="str">
        <f t="shared" si="3"/>
        <v>İ</v>
      </c>
      <c r="AE10" s="15" t="str">
        <f t="shared" si="3"/>
        <v>İ</v>
      </c>
      <c r="AF10" s="15" t="str">
        <f t="shared" si="3"/>
        <v>S</v>
      </c>
      <c r="AG10" s="15" t="str">
        <f t="shared" si="3"/>
        <v/>
      </c>
      <c r="AH10" s="16">
        <f t="shared" si="4"/>
        <v>20</v>
      </c>
      <c r="AI10" s="17">
        <f t="shared" si="5"/>
        <v>150</v>
      </c>
      <c r="AJ10" s="18">
        <f t="shared" si="6"/>
        <v>37.5</v>
      </c>
      <c r="AK10" s="15">
        <f t="shared" si="7"/>
        <v>10</v>
      </c>
      <c r="AL10" s="15">
        <f t="shared" si="8"/>
        <v>0</v>
      </c>
    </row>
    <row r="11" spans="1:38" ht="17" customHeight="1" x14ac:dyDescent="0.2">
      <c r="A11" s="13" t="s">
        <v>89</v>
      </c>
      <c r="B11" s="14">
        <v>4</v>
      </c>
      <c r="C11" s="15" t="str">
        <f t="shared" si="1"/>
        <v>S</v>
      </c>
      <c r="D11" s="15" t="str">
        <f t="shared" si="1"/>
        <v>İ</v>
      </c>
      <c r="E11" s="15" t="str">
        <f t="shared" si="1"/>
        <v>İ</v>
      </c>
      <c r="F11" s="15" t="str">
        <f t="shared" si="1"/>
        <v>S</v>
      </c>
      <c r="G11" s="15" t="str">
        <f t="shared" si="1"/>
        <v>S</v>
      </c>
      <c r="H11" s="15" t="str">
        <f t="shared" si="1"/>
        <v>S</v>
      </c>
      <c r="I11" s="15" t="str">
        <f t="shared" si="1"/>
        <v>S</v>
      </c>
      <c r="J11" s="15" t="str">
        <f t="shared" si="1"/>
        <v>İ</v>
      </c>
      <c r="K11" s="15" t="str">
        <f t="shared" si="1"/>
        <v>İ</v>
      </c>
      <c r="L11" s="15" t="str">
        <f t="shared" si="1"/>
        <v>S</v>
      </c>
      <c r="M11" s="15" t="str">
        <f t="shared" si="2"/>
        <v>S</v>
      </c>
      <c r="N11" s="15" t="str">
        <f t="shared" si="2"/>
        <v>S</v>
      </c>
      <c r="O11" s="15" t="str">
        <f t="shared" si="2"/>
        <v>S</v>
      </c>
      <c r="P11" s="15" t="str">
        <f t="shared" si="2"/>
        <v>İ</v>
      </c>
      <c r="Q11" s="15" t="str">
        <f t="shared" si="2"/>
        <v>İ</v>
      </c>
      <c r="R11" s="15" t="str">
        <f t="shared" si="2"/>
        <v>S</v>
      </c>
      <c r="S11" s="15" t="str">
        <f t="shared" si="2"/>
        <v>S</v>
      </c>
      <c r="T11" s="15" t="str">
        <f t="shared" si="2"/>
        <v>S</v>
      </c>
      <c r="U11" s="15" t="str">
        <f t="shared" si="2"/>
        <v>S</v>
      </c>
      <c r="V11" s="15" t="str">
        <f t="shared" si="2"/>
        <v>İ</v>
      </c>
      <c r="W11" s="15" t="str">
        <f t="shared" si="3"/>
        <v>İ</v>
      </c>
      <c r="X11" s="15" t="str">
        <f t="shared" si="3"/>
        <v>S</v>
      </c>
      <c r="Y11" s="15" t="str">
        <f t="shared" si="3"/>
        <v>S</v>
      </c>
      <c r="Z11" s="15" t="str">
        <f t="shared" si="3"/>
        <v>S</v>
      </c>
      <c r="AA11" s="15" t="str">
        <f t="shared" si="3"/>
        <v>S</v>
      </c>
      <c r="AB11" s="15" t="str">
        <f t="shared" si="3"/>
        <v>İ</v>
      </c>
      <c r="AC11" s="15" t="str">
        <f t="shared" si="3"/>
        <v>İ</v>
      </c>
      <c r="AD11" s="15" t="str">
        <f t="shared" si="3"/>
        <v>S</v>
      </c>
      <c r="AE11" s="15" t="str">
        <f t="shared" si="3"/>
        <v>S</v>
      </c>
      <c r="AF11" s="15" t="str">
        <f t="shared" si="3"/>
        <v>S</v>
      </c>
      <c r="AG11" s="15" t="str">
        <f t="shared" si="3"/>
        <v/>
      </c>
      <c r="AH11" s="16">
        <f t="shared" si="4"/>
        <v>20</v>
      </c>
      <c r="AI11" s="17">
        <f t="shared" si="5"/>
        <v>150</v>
      </c>
      <c r="AJ11" s="18">
        <f t="shared" si="6"/>
        <v>37.5</v>
      </c>
      <c r="AK11" s="15">
        <f t="shared" si="7"/>
        <v>10</v>
      </c>
      <c r="AL11" s="15">
        <f t="shared" si="8"/>
        <v>0</v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4</v>
      </c>
      <c r="D26" s="19">
        <f t="shared" si="12"/>
        <v>4</v>
      </c>
      <c r="E26" s="19">
        <f t="shared" si="12"/>
        <v>4</v>
      </c>
      <c r="F26" s="19">
        <f t="shared" si="12"/>
        <v>4</v>
      </c>
      <c r="G26" s="19">
        <f t="shared" si="12"/>
        <v>4</v>
      </c>
      <c r="H26" s="19">
        <f t="shared" si="12"/>
        <v>4</v>
      </c>
      <c r="I26" s="19">
        <f t="shared" si="12"/>
        <v>4</v>
      </c>
      <c r="J26" s="19">
        <f t="shared" si="12"/>
        <v>4</v>
      </c>
      <c r="K26" s="19">
        <f t="shared" si="12"/>
        <v>4</v>
      </c>
      <c r="L26" s="19">
        <f t="shared" si="12"/>
        <v>4</v>
      </c>
      <c r="M26" s="19">
        <f t="shared" si="12"/>
        <v>4</v>
      </c>
      <c r="N26" s="19">
        <f t="shared" si="12"/>
        <v>4</v>
      </c>
      <c r="O26" s="19">
        <f t="shared" si="12"/>
        <v>4</v>
      </c>
      <c r="P26" s="19">
        <f t="shared" si="12"/>
        <v>4</v>
      </c>
      <c r="Q26" s="19">
        <f t="shared" si="12"/>
        <v>4</v>
      </c>
      <c r="R26" s="19">
        <f t="shared" si="12"/>
        <v>4</v>
      </c>
      <c r="S26" s="19">
        <f t="shared" si="12"/>
        <v>4</v>
      </c>
      <c r="T26" s="19">
        <f t="shared" si="12"/>
        <v>4</v>
      </c>
      <c r="U26" s="19">
        <f t="shared" si="12"/>
        <v>4</v>
      </c>
      <c r="V26" s="19">
        <f t="shared" si="12"/>
        <v>4</v>
      </c>
      <c r="W26" s="19">
        <f t="shared" si="12"/>
        <v>4</v>
      </c>
      <c r="X26" s="19">
        <f t="shared" si="12"/>
        <v>4</v>
      </c>
      <c r="Y26" s="19">
        <f t="shared" si="12"/>
        <v>4</v>
      </c>
      <c r="Z26" s="19">
        <f t="shared" si="12"/>
        <v>4</v>
      </c>
      <c r="AA26" s="19">
        <f t="shared" si="12"/>
        <v>4</v>
      </c>
      <c r="AB26" s="19">
        <f t="shared" si="12"/>
        <v>4</v>
      </c>
      <c r="AC26" s="19">
        <f t="shared" si="12"/>
        <v>4</v>
      </c>
      <c r="AD26" s="19">
        <f t="shared" si="12"/>
        <v>4</v>
      </c>
      <c r="AE26" s="19">
        <f t="shared" si="12"/>
        <v>4</v>
      </c>
      <c r="AF26" s="19">
        <f t="shared" si="12"/>
        <v>4</v>
      </c>
      <c r="AG26" s="19" t="str">
        <f t="shared" si="12"/>
        <v/>
      </c>
    </row>
    <row r="27" spans="1:38" x14ac:dyDescent="0.2">
      <c r="A27" s="10" t="s">
        <v>44</v>
      </c>
      <c r="B27" s="20">
        <v>4</v>
      </c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50</v>
      </c>
      <c r="H30" s="19" t="s">
        <v>50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6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82</v>
      </c>
      <c r="B35" s="19" t="s">
        <v>49</v>
      </c>
      <c r="C35" s="25">
        <v>0.375</v>
      </c>
      <c r="D35" s="26"/>
      <c r="E35" s="26"/>
      <c r="F35" s="25">
        <v>0.70833333333333337</v>
      </c>
      <c r="G35" s="26"/>
      <c r="H35" s="26"/>
      <c r="I35" s="27">
        <v>30</v>
      </c>
      <c r="J35" s="26"/>
      <c r="K35" s="26"/>
      <c r="L35" s="30">
        <f>IF($B35="","",ROUND((IF(F35&gt;C35,F35,F35+1)-C35)*24-N(I35)/60,2))</f>
        <v>7.5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/>
      <c r="B36" s="19"/>
      <c r="C36" s="25"/>
      <c r="D36" s="26"/>
      <c r="E36" s="26"/>
      <c r="F36" s="25"/>
      <c r="G36" s="26"/>
      <c r="H36" s="26"/>
      <c r="I36" s="27"/>
      <c r="J36" s="26"/>
      <c r="K36" s="26"/>
      <c r="L36" s="30" t="str">
        <f>IF($B36="","",ROUND((IF(F36&gt;C36,F36,F36+1)-C36)*24-N(I36)/60,2))</f>
        <v/>
      </c>
      <c r="M36" s="31"/>
      <c r="N36" s="31"/>
      <c r="O36" s="27"/>
      <c r="P36" s="26"/>
      <c r="Q36" s="26"/>
      <c r="AP36" t="str">
        <f>IF($B36="","",$B36)</f>
        <v/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51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50" priority="10">
      <formula>AND(C$4&lt;&gt;"",WEEKDAY(DATE($B$3,$B$2,C$4),2)&gt;5)</formula>
    </cfRule>
  </conditionalFormatting>
  <conditionalFormatting sqref="C6:AG25">
    <cfRule type="expression" dxfId="49" priority="3">
      <formula>AND(C6&lt;&gt;"",C6=$B$35)</formula>
    </cfRule>
    <cfRule type="expression" dxfId="48" priority="4">
      <formula>AND(C6&lt;&gt;"",C6=$B$36)</formula>
    </cfRule>
    <cfRule type="expression" dxfId="47" priority="5">
      <formula>AND(C6&lt;&gt;"",C6=$B$37)</formula>
    </cfRule>
    <cfRule type="expression" dxfId="46" priority="6">
      <formula>AND(C6&lt;&gt;"",C6=$B$38)</formula>
    </cfRule>
    <cfRule type="expression" dxfId="45" priority="7">
      <formula>AND(C6&lt;&gt;"",C6=$B$39)</formula>
    </cfRule>
    <cfRule type="expression" dxfId="44" priority="8">
      <formula>C6="İ"</formula>
    </cfRule>
    <cfRule type="expression" dxfId="43" priority="9">
      <formula>C6="R"</formula>
    </cfRule>
  </conditionalFormatting>
  <conditionalFormatting sqref="C26:AG26">
    <cfRule type="expression" dxfId="42" priority="11">
      <formula>AND(C26&lt;&gt;"",$B$27&lt;&gt;"",C26&lt;$B$27)</formula>
    </cfRule>
    <cfRule type="expression" dxfId="41" priority="12">
      <formula>AND(C$4&lt;&gt;"",WEEKDAY(DATE($B$3,$B$2,C$4),2)&gt;5)</formula>
    </cfRule>
  </conditionalFormatting>
  <conditionalFormatting sqref="I6:AG25">
    <cfRule type="expression" dxfId="40" priority="2" stopIfTrue="1">
      <formula>SUMPRODUCT(COUNTIF(C6:I6,$B$35:$B$39)*($B$35:$B$39&lt;&gt;""))=7</formula>
    </cfRule>
  </conditionalFormatting>
  <conditionalFormatting sqref="AJ6:AJ25">
    <cfRule type="expression" dxfId="39" priority="13">
      <formula>AND(AJ6&lt;&gt;"",AJ6&gt;45)</formula>
    </cfRule>
  </conditionalFormatting>
  <dataValidations count="5">
    <dataValidation type="list" error="Ay 1 ile 12 arasında olmalı." sqref="B2" xr:uid="{00000000-0002-0000-0400-000000000000}">
      <formula1>"1,2,3,4,5,6,7,8,9,10,11,12"</formula1>
    </dataValidation>
    <dataValidation type="whole" error="Yılı dört haneli yazın (ör. 2026)." sqref="B3" xr:uid="{00000000-0002-0000-0400-000001000000}">
      <formula1>2020</formula1>
      <formula2>2100</formula2>
    </dataValidation>
    <dataValidation type="list" allowBlank="1" sqref="O35 O36 O37 O38 O39" xr:uid="{00000000-0002-0000-04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400-000003000000}">
      <formula1>$AP$35:$AP$41</formula1>
    </dataValidation>
    <dataValidation type="whole" allowBlank="1" sqref="B6:B25" xr:uid="{00000000-0002-0000-0400-000004000000}">
      <formula1>0</formula1>
      <formula2>366</formula2>
    </dataValidation>
  </dataValidations>
  <hyperlinks>
    <hyperlink ref="A44" r:id="rId1" xr:uid="{00000000-0004-0000-04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90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91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S</v>
      </c>
      <c r="E6" s="15" t="str">
        <f t="shared" si="1"/>
        <v>S</v>
      </c>
      <c r="F6" s="15" t="str">
        <f t="shared" si="1"/>
        <v>S</v>
      </c>
      <c r="G6" s="15" t="str">
        <f t="shared" si="1"/>
        <v>S</v>
      </c>
      <c r="H6" s="15" t="str">
        <f t="shared" si="1"/>
        <v>S</v>
      </c>
      <c r="I6" s="15" t="str">
        <f t="shared" si="1"/>
        <v>İ</v>
      </c>
      <c r="J6" s="15" t="str">
        <f t="shared" si="1"/>
        <v>İ</v>
      </c>
      <c r="K6" s="15" t="str">
        <f t="shared" si="1"/>
        <v>S</v>
      </c>
      <c r="L6" s="15" t="str">
        <f t="shared" si="1"/>
        <v>S</v>
      </c>
      <c r="M6" s="15" t="str">
        <f t="shared" ref="M6:V15" si="2">IF(OR($A6="",M$4="",$B$31=0),"",INDEX($C$30:$AG$30,1,MOD(DATE($B$3,$B$2,M$4)-$B$32+N($B6),$B$31)+1))</f>
        <v>S</v>
      </c>
      <c r="N6" s="15" t="str">
        <f t="shared" si="2"/>
        <v>S</v>
      </c>
      <c r="O6" s="15" t="str">
        <f t="shared" si="2"/>
        <v>S</v>
      </c>
      <c r="P6" s="15" t="str">
        <f t="shared" si="2"/>
        <v>İ</v>
      </c>
      <c r="Q6" s="15" t="str">
        <f t="shared" si="2"/>
        <v>İ</v>
      </c>
      <c r="R6" s="15" t="str">
        <f t="shared" si="2"/>
        <v>S</v>
      </c>
      <c r="S6" s="15" t="str">
        <f t="shared" si="2"/>
        <v>S</v>
      </c>
      <c r="T6" s="15" t="str">
        <f t="shared" si="2"/>
        <v>S</v>
      </c>
      <c r="U6" s="15" t="str">
        <f t="shared" si="2"/>
        <v>S</v>
      </c>
      <c r="V6" s="15" t="str">
        <f t="shared" si="2"/>
        <v>S</v>
      </c>
      <c r="W6" s="15" t="str">
        <f t="shared" ref="W6:AG15" si="3">IF(OR($A6="",W$4="",$B$31=0),"",INDEX($C$30:$AG$30,1,MOD(DATE($B$3,$B$2,W$4)-$B$32+N($B6),$B$31)+1))</f>
        <v>İ</v>
      </c>
      <c r="X6" s="15" t="str">
        <f t="shared" si="3"/>
        <v>İ</v>
      </c>
      <c r="Y6" s="15" t="str">
        <f t="shared" si="3"/>
        <v>S</v>
      </c>
      <c r="Z6" s="15" t="str">
        <f t="shared" si="3"/>
        <v>S</v>
      </c>
      <c r="AA6" s="15" t="str">
        <f t="shared" si="3"/>
        <v>S</v>
      </c>
      <c r="AB6" s="15" t="str">
        <f t="shared" si="3"/>
        <v>S</v>
      </c>
      <c r="AC6" s="15" t="str">
        <f t="shared" si="3"/>
        <v>S</v>
      </c>
      <c r="AD6" s="15" t="str">
        <f t="shared" si="3"/>
        <v>İ</v>
      </c>
      <c r="AE6" s="15" t="str">
        <f t="shared" si="3"/>
        <v>İ</v>
      </c>
      <c r="AF6" s="15" t="str">
        <f t="shared" si="3"/>
        <v>S</v>
      </c>
      <c r="AG6" s="15" t="str">
        <f t="shared" si="3"/>
        <v/>
      </c>
      <c r="AH6" s="16">
        <f t="shared" ref="AH6:AH25" si="4">IF($A6="","",SUMPRODUCT(COUNTIF($C6:$AG6,$B$35:$B$39)*($B$35:$B$39&lt;&gt;"")))</f>
        <v>21</v>
      </c>
      <c r="AI6" s="17">
        <f t="shared" ref="AI6:AI25" si="5">IF($A6="","",SUMPRODUCT(COUNTIF($C6:$AG6,$B$35:$B$39)*($B$35:$B$39&lt;&gt;""),$L$35:$L$39))</f>
        <v>189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45</v>
      </c>
      <c r="AK6" s="15">
        <f t="shared" ref="AK6:AK25" si="7">IF($A6="","",COUNTIF($C6:$AG6,"İ"))</f>
        <v>9</v>
      </c>
      <c r="AL6" s="15">
        <f t="shared" ref="AL6:AL25" si="8">IF($A6="","",SUMPRODUCT(COUNTIF($C6:$AG6,$B$35:$B$39)*($B$35:$B$39&lt;&gt;"")*($O$35:$O$39="E")))</f>
        <v>0</v>
      </c>
    </row>
    <row r="7" spans="1:38" ht="17" customHeight="1" x14ac:dyDescent="0.2">
      <c r="A7" s="13" t="s">
        <v>92</v>
      </c>
      <c r="B7" s="14">
        <v>1</v>
      </c>
      <c r="C7" s="15" t="str">
        <f t="shared" si="1"/>
        <v>S</v>
      </c>
      <c r="D7" s="15" t="str">
        <f t="shared" si="1"/>
        <v>S</v>
      </c>
      <c r="E7" s="15" t="str">
        <f t="shared" si="1"/>
        <v>S</v>
      </c>
      <c r="F7" s="15" t="str">
        <f t="shared" si="1"/>
        <v>S</v>
      </c>
      <c r="G7" s="15" t="str">
        <f t="shared" si="1"/>
        <v>S</v>
      </c>
      <c r="H7" s="15" t="str">
        <f t="shared" si="1"/>
        <v>İ</v>
      </c>
      <c r="I7" s="15" t="str">
        <f t="shared" si="1"/>
        <v>İ</v>
      </c>
      <c r="J7" s="15" t="str">
        <f t="shared" si="1"/>
        <v>S</v>
      </c>
      <c r="K7" s="15" t="str">
        <f t="shared" si="1"/>
        <v>S</v>
      </c>
      <c r="L7" s="15" t="str">
        <f t="shared" si="1"/>
        <v>S</v>
      </c>
      <c r="M7" s="15" t="str">
        <f t="shared" si="2"/>
        <v>S</v>
      </c>
      <c r="N7" s="15" t="str">
        <f t="shared" si="2"/>
        <v>S</v>
      </c>
      <c r="O7" s="15" t="str">
        <f t="shared" si="2"/>
        <v>İ</v>
      </c>
      <c r="P7" s="15" t="str">
        <f t="shared" si="2"/>
        <v>İ</v>
      </c>
      <c r="Q7" s="15" t="str">
        <f t="shared" si="2"/>
        <v>S</v>
      </c>
      <c r="R7" s="15" t="str">
        <f t="shared" si="2"/>
        <v>S</v>
      </c>
      <c r="S7" s="15" t="str">
        <f t="shared" si="2"/>
        <v>S</v>
      </c>
      <c r="T7" s="15" t="str">
        <f t="shared" si="2"/>
        <v>S</v>
      </c>
      <c r="U7" s="15" t="str">
        <f t="shared" si="2"/>
        <v>S</v>
      </c>
      <c r="V7" s="15" t="str">
        <f t="shared" si="2"/>
        <v>İ</v>
      </c>
      <c r="W7" s="15" t="str">
        <f t="shared" si="3"/>
        <v>İ</v>
      </c>
      <c r="X7" s="15" t="str">
        <f t="shared" si="3"/>
        <v>S</v>
      </c>
      <c r="Y7" s="15" t="str">
        <f t="shared" si="3"/>
        <v>S</v>
      </c>
      <c r="Z7" s="15" t="str">
        <f t="shared" si="3"/>
        <v>S</v>
      </c>
      <c r="AA7" s="15" t="str">
        <f t="shared" si="3"/>
        <v>S</v>
      </c>
      <c r="AB7" s="15" t="str">
        <f t="shared" si="3"/>
        <v>S</v>
      </c>
      <c r="AC7" s="15" t="str">
        <f t="shared" si="3"/>
        <v>İ</v>
      </c>
      <c r="AD7" s="15" t="str">
        <f t="shared" si="3"/>
        <v>İ</v>
      </c>
      <c r="AE7" s="15" t="str">
        <f t="shared" si="3"/>
        <v>S</v>
      </c>
      <c r="AF7" s="15" t="str">
        <f t="shared" si="3"/>
        <v>S</v>
      </c>
      <c r="AG7" s="15" t="str">
        <f t="shared" si="3"/>
        <v/>
      </c>
      <c r="AH7" s="16">
        <f t="shared" si="4"/>
        <v>22</v>
      </c>
      <c r="AI7" s="17">
        <f t="shared" si="5"/>
        <v>198</v>
      </c>
      <c r="AJ7" s="18">
        <f t="shared" si="6"/>
        <v>45</v>
      </c>
      <c r="AK7" s="15">
        <f t="shared" si="7"/>
        <v>8</v>
      </c>
      <c r="AL7" s="15">
        <f t="shared" si="8"/>
        <v>0</v>
      </c>
    </row>
    <row r="8" spans="1:38" ht="17" customHeight="1" x14ac:dyDescent="0.2">
      <c r="A8" s="13" t="s">
        <v>93</v>
      </c>
      <c r="B8" s="14">
        <v>2</v>
      </c>
      <c r="C8" s="15" t="str">
        <f t="shared" si="1"/>
        <v>S</v>
      </c>
      <c r="D8" s="15" t="str">
        <f t="shared" si="1"/>
        <v>S</v>
      </c>
      <c r="E8" s="15" t="str">
        <f t="shared" si="1"/>
        <v>S</v>
      </c>
      <c r="F8" s="15" t="str">
        <f t="shared" si="1"/>
        <v>S</v>
      </c>
      <c r="G8" s="15" t="str">
        <f t="shared" si="1"/>
        <v>İ</v>
      </c>
      <c r="H8" s="15" t="str">
        <f t="shared" si="1"/>
        <v>İ</v>
      </c>
      <c r="I8" s="15" t="str">
        <f t="shared" si="1"/>
        <v>S</v>
      </c>
      <c r="J8" s="15" t="str">
        <f t="shared" si="1"/>
        <v>S</v>
      </c>
      <c r="K8" s="15" t="str">
        <f t="shared" si="1"/>
        <v>S</v>
      </c>
      <c r="L8" s="15" t="str">
        <f t="shared" si="1"/>
        <v>S</v>
      </c>
      <c r="M8" s="15" t="str">
        <f t="shared" si="2"/>
        <v>S</v>
      </c>
      <c r="N8" s="15" t="str">
        <f t="shared" si="2"/>
        <v>İ</v>
      </c>
      <c r="O8" s="15" t="str">
        <f t="shared" si="2"/>
        <v>İ</v>
      </c>
      <c r="P8" s="15" t="str">
        <f t="shared" si="2"/>
        <v>S</v>
      </c>
      <c r="Q8" s="15" t="str">
        <f t="shared" si="2"/>
        <v>S</v>
      </c>
      <c r="R8" s="15" t="str">
        <f t="shared" si="2"/>
        <v>S</v>
      </c>
      <c r="S8" s="15" t="str">
        <f t="shared" si="2"/>
        <v>S</v>
      </c>
      <c r="T8" s="15" t="str">
        <f t="shared" si="2"/>
        <v>S</v>
      </c>
      <c r="U8" s="15" t="str">
        <f t="shared" si="2"/>
        <v>İ</v>
      </c>
      <c r="V8" s="15" t="str">
        <f t="shared" si="2"/>
        <v>İ</v>
      </c>
      <c r="W8" s="15" t="str">
        <f t="shared" si="3"/>
        <v>S</v>
      </c>
      <c r="X8" s="15" t="str">
        <f t="shared" si="3"/>
        <v>S</v>
      </c>
      <c r="Y8" s="15" t="str">
        <f t="shared" si="3"/>
        <v>S</v>
      </c>
      <c r="Z8" s="15" t="str">
        <f t="shared" si="3"/>
        <v>S</v>
      </c>
      <c r="AA8" s="15" t="str">
        <f t="shared" si="3"/>
        <v>S</v>
      </c>
      <c r="AB8" s="15" t="str">
        <f t="shared" si="3"/>
        <v>İ</v>
      </c>
      <c r="AC8" s="15" t="str">
        <f t="shared" si="3"/>
        <v>İ</v>
      </c>
      <c r="AD8" s="15" t="str">
        <f t="shared" si="3"/>
        <v>S</v>
      </c>
      <c r="AE8" s="15" t="str">
        <f t="shared" si="3"/>
        <v>S</v>
      </c>
      <c r="AF8" s="15" t="str">
        <f t="shared" si="3"/>
        <v>S</v>
      </c>
      <c r="AG8" s="15" t="str">
        <f t="shared" si="3"/>
        <v/>
      </c>
      <c r="AH8" s="16">
        <f t="shared" si="4"/>
        <v>22</v>
      </c>
      <c r="AI8" s="17">
        <f t="shared" si="5"/>
        <v>198</v>
      </c>
      <c r="AJ8" s="18">
        <f t="shared" si="6"/>
        <v>45</v>
      </c>
      <c r="AK8" s="15">
        <f t="shared" si="7"/>
        <v>8</v>
      </c>
      <c r="AL8" s="15">
        <f t="shared" si="8"/>
        <v>0</v>
      </c>
    </row>
    <row r="9" spans="1:38" ht="17" customHeight="1" x14ac:dyDescent="0.2">
      <c r="A9" s="13" t="s">
        <v>94</v>
      </c>
      <c r="B9" s="14">
        <v>3</v>
      </c>
      <c r="C9" s="15" t="str">
        <f t="shared" si="1"/>
        <v>S</v>
      </c>
      <c r="D9" s="15" t="str">
        <f t="shared" si="1"/>
        <v>S</v>
      </c>
      <c r="E9" s="15" t="str">
        <f t="shared" si="1"/>
        <v>S</v>
      </c>
      <c r="F9" s="15" t="str">
        <f t="shared" si="1"/>
        <v>İ</v>
      </c>
      <c r="G9" s="15" t="str">
        <f t="shared" si="1"/>
        <v>İ</v>
      </c>
      <c r="H9" s="15" t="str">
        <f t="shared" si="1"/>
        <v>S</v>
      </c>
      <c r="I9" s="15" t="str">
        <f t="shared" si="1"/>
        <v>S</v>
      </c>
      <c r="J9" s="15" t="str">
        <f t="shared" si="1"/>
        <v>S</v>
      </c>
      <c r="K9" s="15" t="str">
        <f t="shared" si="1"/>
        <v>S</v>
      </c>
      <c r="L9" s="15" t="str">
        <f t="shared" si="1"/>
        <v>S</v>
      </c>
      <c r="M9" s="15" t="str">
        <f t="shared" si="2"/>
        <v>İ</v>
      </c>
      <c r="N9" s="15" t="str">
        <f t="shared" si="2"/>
        <v>İ</v>
      </c>
      <c r="O9" s="15" t="str">
        <f t="shared" si="2"/>
        <v>S</v>
      </c>
      <c r="P9" s="15" t="str">
        <f t="shared" si="2"/>
        <v>S</v>
      </c>
      <c r="Q9" s="15" t="str">
        <f t="shared" si="2"/>
        <v>S</v>
      </c>
      <c r="R9" s="15" t="str">
        <f t="shared" si="2"/>
        <v>S</v>
      </c>
      <c r="S9" s="15" t="str">
        <f t="shared" si="2"/>
        <v>S</v>
      </c>
      <c r="T9" s="15" t="str">
        <f t="shared" si="2"/>
        <v>İ</v>
      </c>
      <c r="U9" s="15" t="str">
        <f t="shared" si="2"/>
        <v>İ</v>
      </c>
      <c r="V9" s="15" t="str">
        <f t="shared" si="2"/>
        <v>S</v>
      </c>
      <c r="W9" s="15" t="str">
        <f t="shared" si="3"/>
        <v>S</v>
      </c>
      <c r="X9" s="15" t="str">
        <f t="shared" si="3"/>
        <v>S</v>
      </c>
      <c r="Y9" s="15" t="str">
        <f t="shared" si="3"/>
        <v>S</v>
      </c>
      <c r="Z9" s="15" t="str">
        <f t="shared" si="3"/>
        <v>S</v>
      </c>
      <c r="AA9" s="15" t="str">
        <f t="shared" si="3"/>
        <v>İ</v>
      </c>
      <c r="AB9" s="15" t="str">
        <f t="shared" si="3"/>
        <v>İ</v>
      </c>
      <c r="AC9" s="15" t="str">
        <f t="shared" si="3"/>
        <v>S</v>
      </c>
      <c r="AD9" s="15" t="str">
        <f t="shared" si="3"/>
        <v>S</v>
      </c>
      <c r="AE9" s="15" t="str">
        <f t="shared" si="3"/>
        <v>S</v>
      </c>
      <c r="AF9" s="15" t="str">
        <f t="shared" si="3"/>
        <v>S</v>
      </c>
      <c r="AG9" s="15" t="str">
        <f t="shared" si="3"/>
        <v/>
      </c>
      <c r="AH9" s="16">
        <f t="shared" si="4"/>
        <v>22</v>
      </c>
      <c r="AI9" s="17">
        <f t="shared" si="5"/>
        <v>198</v>
      </c>
      <c r="AJ9" s="18">
        <f t="shared" si="6"/>
        <v>45</v>
      </c>
      <c r="AK9" s="15">
        <f t="shared" si="7"/>
        <v>8</v>
      </c>
      <c r="AL9" s="15">
        <f t="shared" si="8"/>
        <v>0</v>
      </c>
    </row>
    <row r="10" spans="1:38" ht="17" customHeight="1" x14ac:dyDescent="0.2">
      <c r="A10" s="13" t="s">
        <v>95</v>
      </c>
      <c r="B10" s="14">
        <v>4</v>
      </c>
      <c r="C10" s="15" t="str">
        <f t="shared" si="1"/>
        <v>S</v>
      </c>
      <c r="D10" s="15" t="str">
        <f t="shared" si="1"/>
        <v>S</v>
      </c>
      <c r="E10" s="15" t="str">
        <f t="shared" si="1"/>
        <v>İ</v>
      </c>
      <c r="F10" s="15" t="str">
        <f t="shared" si="1"/>
        <v>İ</v>
      </c>
      <c r="G10" s="15" t="str">
        <f t="shared" si="1"/>
        <v>S</v>
      </c>
      <c r="H10" s="15" t="str">
        <f t="shared" si="1"/>
        <v>S</v>
      </c>
      <c r="I10" s="15" t="str">
        <f t="shared" si="1"/>
        <v>S</v>
      </c>
      <c r="J10" s="15" t="str">
        <f t="shared" si="1"/>
        <v>S</v>
      </c>
      <c r="K10" s="15" t="str">
        <f t="shared" si="1"/>
        <v>S</v>
      </c>
      <c r="L10" s="15" t="str">
        <f t="shared" si="1"/>
        <v>İ</v>
      </c>
      <c r="M10" s="15" t="str">
        <f t="shared" si="2"/>
        <v>İ</v>
      </c>
      <c r="N10" s="15" t="str">
        <f t="shared" si="2"/>
        <v>S</v>
      </c>
      <c r="O10" s="15" t="str">
        <f t="shared" si="2"/>
        <v>S</v>
      </c>
      <c r="P10" s="15" t="str">
        <f t="shared" si="2"/>
        <v>S</v>
      </c>
      <c r="Q10" s="15" t="str">
        <f t="shared" si="2"/>
        <v>S</v>
      </c>
      <c r="R10" s="15" t="str">
        <f t="shared" si="2"/>
        <v>S</v>
      </c>
      <c r="S10" s="15" t="str">
        <f t="shared" si="2"/>
        <v>İ</v>
      </c>
      <c r="T10" s="15" t="str">
        <f t="shared" si="2"/>
        <v>İ</v>
      </c>
      <c r="U10" s="15" t="str">
        <f t="shared" si="2"/>
        <v>S</v>
      </c>
      <c r="V10" s="15" t="str">
        <f t="shared" si="2"/>
        <v>S</v>
      </c>
      <c r="W10" s="15" t="str">
        <f t="shared" si="3"/>
        <v>S</v>
      </c>
      <c r="X10" s="15" t="str">
        <f t="shared" si="3"/>
        <v>S</v>
      </c>
      <c r="Y10" s="15" t="str">
        <f t="shared" si="3"/>
        <v>S</v>
      </c>
      <c r="Z10" s="15" t="str">
        <f t="shared" si="3"/>
        <v>İ</v>
      </c>
      <c r="AA10" s="15" t="str">
        <f t="shared" si="3"/>
        <v>İ</v>
      </c>
      <c r="AB10" s="15" t="str">
        <f t="shared" si="3"/>
        <v>S</v>
      </c>
      <c r="AC10" s="15" t="str">
        <f t="shared" si="3"/>
        <v>S</v>
      </c>
      <c r="AD10" s="15" t="str">
        <f t="shared" si="3"/>
        <v>S</v>
      </c>
      <c r="AE10" s="15" t="str">
        <f t="shared" si="3"/>
        <v>S</v>
      </c>
      <c r="AF10" s="15" t="str">
        <f t="shared" si="3"/>
        <v>S</v>
      </c>
      <c r="AG10" s="15" t="str">
        <f t="shared" si="3"/>
        <v/>
      </c>
      <c r="AH10" s="16">
        <f t="shared" si="4"/>
        <v>22</v>
      </c>
      <c r="AI10" s="17">
        <f t="shared" si="5"/>
        <v>198</v>
      </c>
      <c r="AJ10" s="18">
        <f t="shared" si="6"/>
        <v>45</v>
      </c>
      <c r="AK10" s="15">
        <f t="shared" si="7"/>
        <v>8</v>
      </c>
      <c r="AL10" s="15">
        <f t="shared" si="8"/>
        <v>0</v>
      </c>
    </row>
    <row r="11" spans="1:38" ht="17" customHeight="1" x14ac:dyDescent="0.2">
      <c r="A11" s="13" t="s">
        <v>96</v>
      </c>
      <c r="B11" s="14">
        <v>5</v>
      </c>
      <c r="C11" s="15" t="str">
        <f t="shared" si="1"/>
        <v>S</v>
      </c>
      <c r="D11" s="15" t="str">
        <f t="shared" si="1"/>
        <v>İ</v>
      </c>
      <c r="E11" s="15" t="str">
        <f t="shared" si="1"/>
        <v>İ</v>
      </c>
      <c r="F11" s="15" t="str">
        <f t="shared" si="1"/>
        <v>S</v>
      </c>
      <c r="G11" s="15" t="str">
        <f t="shared" si="1"/>
        <v>S</v>
      </c>
      <c r="H11" s="15" t="str">
        <f t="shared" si="1"/>
        <v>S</v>
      </c>
      <c r="I11" s="15" t="str">
        <f t="shared" si="1"/>
        <v>S</v>
      </c>
      <c r="J11" s="15" t="str">
        <f t="shared" si="1"/>
        <v>S</v>
      </c>
      <c r="K11" s="15" t="str">
        <f t="shared" si="1"/>
        <v>İ</v>
      </c>
      <c r="L11" s="15" t="str">
        <f t="shared" si="1"/>
        <v>İ</v>
      </c>
      <c r="M11" s="15" t="str">
        <f t="shared" si="2"/>
        <v>S</v>
      </c>
      <c r="N11" s="15" t="str">
        <f t="shared" si="2"/>
        <v>S</v>
      </c>
      <c r="O11" s="15" t="str">
        <f t="shared" si="2"/>
        <v>S</v>
      </c>
      <c r="P11" s="15" t="str">
        <f t="shared" si="2"/>
        <v>S</v>
      </c>
      <c r="Q11" s="15" t="str">
        <f t="shared" si="2"/>
        <v>S</v>
      </c>
      <c r="R11" s="15" t="str">
        <f t="shared" si="2"/>
        <v>İ</v>
      </c>
      <c r="S11" s="15" t="str">
        <f t="shared" si="2"/>
        <v>İ</v>
      </c>
      <c r="T11" s="15" t="str">
        <f t="shared" si="2"/>
        <v>S</v>
      </c>
      <c r="U11" s="15" t="str">
        <f t="shared" si="2"/>
        <v>S</v>
      </c>
      <c r="V11" s="15" t="str">
        <f t="shared" si="2"/>
        <v>S</v>
      </c>
      <c r="W11" s="15" t="str">
        <f t="shared" si="3"/>
        <v>S</v>
      </c>
      <c r="X11" s="15" t="str">
        <f t="shared" si="3"/>
        <v>S</v>
      </c>
      <c r="Y11" s="15" t="str">
        <f t="shared" si="3"/>
        <v>İ</v>
      </c>
      <c r="Z11" s="15" t="str">
        <f t="shared" si="3"/>
        <v>İ</v>
      </c>
      <c r="AA11" s="15" t="str">
        <f t="shared" si="3"/>
        <v>S</v>
      </c>
      <c r="AB11" s="15" t="str">
        <f t="shared" si="3"/>
        <v>S</v>
      </c>
      <c r="AC11" s="15" t="str">
        <f t="shared" si="3"/>
        <v>S</v>
      </c>
      <c r="AD11" s="15" t="str">
        <f t="shared" si="3"/>
        <v>S</v>
      </c>
      <c r="AE11" s="15" t="str">
        <f t="shared" si="3"/>
        <v>S</v>
      </c>
      <c r="AF11" s="15" t="str">
        <f t="shared" si="3"/>
        <v>İ</v>
      </c>
      <c r="AG11" s="15" t="str">
        <f t="shared" si="3"/>
        <v/>
      </c>
      <c r="AH11" s="16">
        <f t="shared" si="4"/>
        <v>21</v>
      </c>
      <c r="AI11" s="17">
        <f t="shared" si="5"/>
        <v>189</v>
      </c>
      <c r="AJ11" s="18">
        <f t="shared" si="6"/>
        <v>45</v>
      </c>
      <c r="AK11" s="15">
        <f t="shared" si="7"/>
        <v>9</v>
      </c>
      <c r="AL11" s="15">
        <f t="shared" si="8"/>
        <v>0</v>
      </c>
    </row>
    <row r="12" spans="1:38" ht="17" customHeight="1" x14ac:dyDescent="0.2">
      <c r="A12" s="13" t="s">
        <v>97</v>
      </c>
      <c r="B12" s="14">
        <v>6</v>
      </c>
      <c r="C12" s="15" t="str">
        <f t="shared" si="1"/>
        <v>İ</v>
      </c>
      <c r="D12" s="15" t="str">
        <f t="shared" si="1"/>
        <v>İ</v>
      </c>
      <c r="E12" s="15" t="str">
        <f t="shared" si="1"/>
        <v>S</v>
      </c>
      <c r="F12" s="15" t="str">
        <f t="shared" si="1"/>
        <v>S</v>
      </c>
      <c r="G12" s="15" t="str">
        <f t="shared" si="1"/>
        <v>S</v>
      </c>
      <c r="H12" s="15" t="str">
        <f t="shared" si="1"/>
        <v>S</v>
      </c>
      <c r="I12" s="15" t="str">
        <f t="shared" si="1"/>
        <v>S</v>
      </c>
      <c r="J12" s="15" t="str">
        <f t="shared" si="1"/>
        <v>İ</v>
      </c>
      <c r="K12" s="15" t="str">
        <f t="shared" si="1"/>
        <v>İ</v>
      </c>
      <c r="L12" s="15" t="str">
        <f t="shared" si="1"/>
        <v>S</v>
      </c>
      <c r="M12" s="15" t="str">
        <f t="shared" si="2"/>
        <v>S</v>
      </c>
      <c r="N12" s="15" t="str">
        <f t="shared" si="2"/>
        <v>S</v>
      </c>
      <c r="O12" s="15" t="str">
        <f t="shared" si="2"/>
        <v>S</v>
      </c>
      <c r="P12" s="15" t="str">
        <f t="shared" si="2"/>
        <v>S</v>
      </c>
      <c r="Q12" s="15" t="str">
        <f t="shared" si="2"/>
        <v>İ</v>
      </c>
      <c r="R12" s="15" t="str">
        <f t="shared" si="2"/>
        <v>İ</v>
      </c>
      <c r="S12" s="15" t="str">
        <f t="shared" si="2"/>
        <v>S</v>
      </c>
      <c r="T12" s="15" t="str">
        <f t="shared" si="2"/>
        <v>S</v>
      </c>
      <c r="U12" s="15" t="str">
        <f t="shared" si="2"/>
        <v>S</v>
      </c>
      <c r="V12" s="15" t="str">
        <f t="shared" si="2"/>
        <v>S</v>
      </c>
      <c r="W12" s="15" t="str">
        <f t="shared" si="3"/>
        <v>S</v>
      </c>
      <c r="X12" s="15" t="str">
        <f t="shared" si="3"/>
        <v>İ</v>
      </c>
      <c r="Y12" s="15" t="str">
        <f t="shared" si="3"/>
        <v>İ</v>
      </c>
      <c r="Z12" s="15" t="str">
        <f t="shared" si="3"/>
        <v>S</v>
      </c>
      <c r="AA12" s="15" t="str">
        <f t="shared" si="3"/>
        <v>S</v>
      </c>
      <c r="AB12" s="15" t="str">
        <f t="shared" si="3"/>
        <v>S</v>
      </c>
      <c r="AC12" s="15" t="str">
        <f t="shared" si="3"/>
        <v>S</v>
      </c>
      <c r="AD12" s="15" t="str">
        <f t="shared" si="3"/>
        <v>S</v>
      </c>
      <c r="AE12" s="15" t="str">
        <f t="shared" si="3"/>
        <v>İ</v>
      </c>
      <c r="AF12" s="15" t="str">
        <f t="shared" si="3"/>
        <v>İ</v>
      </c>
      <c r="AG12" s="15" t="str">
        <f t="shared" si="3"/>
        <v/>
      </c>
      <c r="AH12" s="16">
        <f t="shared" si="4"/>
        <v>20</v>
      </c>
      <c r="AI12" s="17">
        <f t="shared" si="5"/>
        <v>180</v>
      </c>
      <c r="AJ12" s="18">
        <f t="shared" si="6"/>
        <v>45</v>
      </c>
      <c r="AK12" s="15">
        <f t="shared" si="7"/>
        <v>10</v>
      </c>
      <c r="AL12" s="15">
        <f t="shared" si="8"/>
        <v>0</v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5</v>
      </c>
      <c r="D26" s="19">
        <f t="shared" si="12"/>
        <v>5</v>
      </c>
      <c r="E26" s="19">
        <f t="shared" si="12"/>
        <v>5</v>
      </c>
      <c r="F26" s="19">
        <f t="shared" si="12"/>
        <v>5</v>
      </c>
      <c r="G26" s="19">
        <f t="shared" si="12"/>
        <v>5</v>
      </c>
      <c r="H26" s="19">
        <f t="shared" si="12"/>
        <v>5</v>
      </c>
      <c r="I26" s="19">
        <f t="shared" si="12"/>
        <v>5</v>
      </c>
      <c r="J26" s="19">
        <f t="shared" si="12"/>
        <v>5</v>
      </c>
      <c r="K26" s="19">
        <f t="shared" si="12"/>
        <v>5</v>
      </c>
      <c r="L26" s="19">
        <f t="shared" si="12"/>
        <v>5</v>
      </c>
      <c r="M26" s="19">
        <f t="shared" si="12"/>
        <v>5</v>
      </c>
      <c r="N26" s="19">
        <f t="shared" si="12"/>
        <v>5</v>
      </c>
      <c r="O26" s="19">
        <f t="shared" si="12"/>
        <v>5</v>
      </c>
      <c r="P26" s="19">
        <f t="shared" si="12"/>
        <v>5</v>
      </c>
      <c r="Q26" s="19">
        <f t="shared" si="12"/>
        <v>5</v>
      </c>
      <c r="R26" s="19">
        <f t="shared" si="12"/>
        <v>5</v>
      </c>
      <c r="S26" s="19">
        <f t="shared" si="12"/>
        <v>5</v>
      </c>
      <c r="T26" s="19">
        <f t="shared" si="12"/>
        <v>5</v>
      </c>
      <c r="U26" s="19">
        <f t="shared" si="12"/>
        <v>5</v>
      </c>
      <c r="V26" s="19">
        <f t="shared" si="12"/>
        <v>5</v>
      </c>
      <c r="W26" s="19">
        <f t="shared" si="12"/>
        <v>5</v>
      </c>
      <c r="X26" s="19">
        <f t="shared" si="12"/>
        <v>5</v>
      </c>
      <c r="Y26" s="19">
        <f t="shared" si="12"/>
        <v>5</v>
      </c>
      <c r="Z26" s="19">
        <f t="shared" si="12"/>
        <v>5</v>
      </c>
      <c r="AA26" s="19">
        <f t="shared" si="12"/>
        <v>5</v>
      </c>
      <c r="AB26" s="19">
        <f t="shared" si="12"/>
        <v>5</v>
      </c>
      <c r="AC26" s="19">
        <f t="shared" si="12"/>
        <v>5</v>
      </c>
      <c r="AD26" s="19">
        <f t="shared" si="12"/>
        <v>5</v>
      </c>
      <c r="AE26" s="19">
        <f t="shared" si="12"/>
        <v>5</v>
      </c>
      <c r="AF26" s="19">
        <f t="shared" si="12"/>
        <v>5</v>
      </c>
      <c r="AG26" s="19" t="str">
        <f t="shared" si="12"/>
        <v/>
      </c>
    </row>
    <row r="27" spans="1:38" x14ac:dyDescent="0.2">
      <c r="A27" s="10" t="s">
        <v>44</v>
      </c>
      <c r="B27" s="20">
        <v>5</v>
      </c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49</v>
      </c>
      <c r="H30" s="19" t="s">
        <v>50</v>
      </c>
      <c r="I30" s="19" t="s">
        <v>50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7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82</v>
      </c>
      <c r="B35" s="19" t="s">
        <v>49</v>
      </c>
      <c r="C35" s="25">
        <v>0.33333333333333331</v>
      </c>
      <c r="D35" s="26"/>
      <c r="E35" s="26"/>
      <c r="F35" s="25">
        <v>0.75</v>
      </c>
      <c r="G35" s="26"/>
      <c r="H35" s="26"/>
      <c r="I35" s="27">
        <v>60</v>
      </c>
      <c r="J35" s="26"/>
      <c r="K35" s="26"/>
      <c r="L35" s="30">
        <f>IF($B35="","",ROUND((IF(F35&gt;C35,F35,F35+1)-C35)*24-N(I35)/60,2))</f>
        <v>9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/>
      <c r="B36" s="19"/>
      <c r="C36" s="25"/>
      <c r="D36" s="26"/>
      <c r="E36" s="26"/>
      <c r="F36" s="25"/>
      <c r="G36" s="26"/>
      <c r="H36" s="26"/>
      <c r="I36" s="27"/>
      <c r="J36" s="26"/>
      <c r="K36" s="26"/>
      <c r="L36" s="30" t="str">
        <f>IF($B36="","",ROUND((IF(F36&gt;C36,F36,F36+1)-C36)*24-N(I36)/60,2))</f>
        <v/>
      </c>
      <c r="M36" s="31"/>
      <c r="N36" s="31"/>
      <c r="O36" s="27"/>
      <c r="P36" s="26"/>
      <c r="Q36" s="26"/>
      <c r="AP36" t="str">
        <f>IF($B36="","",$B36)</f>
        <v/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38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37" priority="10">
      <formula>AND(C$4&lt;&gt;"",WEEKDAY(DATE($B$3,$B$2,C$4),2)&gt;5)</formula>
    </cfRule>
  </conditionalFormatting>
  <conditionalFormatting sqref="C6:AG25">
    <cfRule type="expression" dxfId="36" priority="3">
      <formula>AND(C6&lt;&gt;"",C6=$B$35)</formula>
    </cfRule>
    <cfRule type="expression" dxfId="35" priority="4">
      <formula>AND(C6&lt;&gt;"",C6=$B$36)</formula>
    </cfRule>
    <cfRule type="expression" dxfId="34" priority="5">
      <formula>AND(C6&lt;&gt;"",C6=$B$37)</formula>
    </cfRule>
    <cfRule type="expression" dxfId="33" priority="6">
      <formula>AND(C6&lt;&gt;"",C6=$B$38)</formula>
    </cfRule>
    <cfRule type="expression" dxfId="32" priority="7">
      <formula>AND(C6&lt;&gt;"",C6=$B$39)</formula>
    </cfRule>
    <cfRule type="expression" dxfId="31" priority="8">
      <formula>C6="İ"</formula>
    </cfRule>
    <cfRule type="expression" dxfId="30" priority="9">
      <formula>C6="R"</formula>
    </cfRule>
  </conditionalFormatting>
  <conditionalFormatting sqref="C26:AG26">
    <cfRule type="expression" dxfId="29" priority="11">
      <formula>AND(C26&lt;&gt;"",$B$27&lt;&gt;"",C26&lt;$B$27)</formula>
    </cfRule>
    <cfRule type="expression" dxfId="28" priority="12">
      <formula>AND(C$4&lt;&gt;"",WEEKDAY(DATE($B$3,$B$2,C$4),2)&gt;5)</formula>
    </cfRule>
  </conditionalFormatting>
  <conditionalFormatting sqref="I6:AG25">
    <cfRule type="expression" dxfId="27" priority="2" stopIfTrue="1">
      <formula>SUMPRODUCT(COUNTIF(C6:I6,$B$35:$B$39)*($B$35:$B$39&lt;&gt;""))=7</formula>
    </cfRule>
  </conditionalFormatting>
  <conditionalFormatting sqref="AJ6:AJ25">
    <cfRule type="expression" dxfId="26" priority="13">
      <formula>AND(AJ6&lt;&gt;"",AJ6&gt;45)</formula>
    </cfRule>
  </conditionalFormatting>
  <dataValidations count="5">
    <dataValidation type="list" error="Ay 1 ile 12 arasında olmalı." sqref="B2" xr:uid="{00000000-0002-0000-0500-000000000000}">
      <formula1>"1,2,3,4,5,6,7,8,9,10,11,12"</formula1>
    </dataValidation>
    <dataValidation type="whole" error="Yılı dört haneli yazın (ör. 2026)." sqref="B3" xr:uid="{00000000-0002-0000-0500-000001000000}">
      <formula1>2020</formula1>
      <formula2>2100</formula2>
    </dataValidation>
    <dataValidation type="list" allowBlank="1" sqref="O35 O36 O37 O38 O39" xr:uid="{00000000-0002-0000-05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500-000003000000}">
      <formula1>$AP$35:$AP$41</formula1>
    </dataValidation>
    <dataValidation type="whole" allowBlank="1" sqref="B6:B25" xr:uid="{00000000-0002-0000-0500-000004000000}">
      <formula1>0</formula1>
      <formula2>366</formula2>
    </dataValidation>
  </dataValidations>
  <hyperlinks>
    <hyperlink ref="A44" r:id="rId1" xr:uid="{00000000-0004-0000-05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98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 t="s">
        <v>99</v>
      </c>
      <c r="B6" s="14">
        <v>0</v>
      </c>
      <c r="C6" s="15" t="str">
        <f t="shared" ref="C6:L15" si="1">IF(OR($A6="",C$4="",$B$31=0),"",INDEX($C$30:$AG$30,1,MOD(DATE($B$3,$B$2,C$4)-$B$32+N($B6),$B$31)+1))</f>
        <v>İ</v>
      </c>
      <c r="D6" s="15" t="str">
        <f t="shared" si="1"/>
        <v>S</v>
      </c>
      <c r="E6" s="15" t="str">
        <f t="shared" si="1"/>
        <v>S</v>
      </c>
      <c r="F6" s="15" t="str">
        <f t="shared" si="1"/>
        <v>S</v>
      </c>
      <c r="G6" s="15" t="str">
        <f t="shared" si="1"/>
        <v>S</v>
      </c>
      <c r="H6" s="15" t="str">
        <f t="shared" si="1"/>
        <v>S</v>
      </c>
      <c r="I6" s="15" t="str">
        <f t="shared" si="1"/>
        <v>S</v>
      </c>
      <c r="J6" s="15" t="str">
        <f t="shared" si="1"/>
        <v>İ</v>
      </c>
      <c r="K6" s="15" t="str">
        <f t="shared" si="1"/>
        <v>S</v>
      </c>
      <c r="L6" s="15" t="str">
        <f t="shared" si="1"/>
        <v>S</v>
      </c>
      <c r="M6" s="15" t="str">
        <f t="shared" ref="M6:V15" si="2">IF(OR($A6="",M$4="",$B$31=0),"",INDEX($C$30:$AG$30,1,MOD(DATE($B$3,$B$2,M$4)-$B$32+N($B6),$B$31)+1))</f>
        <v>S</v>
      </c>
      <c r="N6" s="15" t="str">
        <f t="shared" si="2"/>
        <v>S</v>
      </c>
      <c r="O6" s="15" t="str">
        <f t="shared" si="2"/>
        <v>S</v>
      </c>
      <c r="P6" s="15" t="str">
        <f t="shared" si="2"/>
        <v>S</v>
      </c>
      <c r="Q6" s="15" t="str">
        <f t="shared" si="2"/>
        <v>İ</v>
      </c>
      <c r="R6" s="15" t="str">
        <f t="shared" si="2"/>
        <v>S</v>
      </c>
      <c r="S6" s="15" t="str">
        <f t="shared" si="2"/>
        <v>S</v>
      </c>
      <c r="T6" s="15" t="str">
        <f t="shared" si="2"/>
        <v>S</v>
      </c>
      <c r="U6" s="15" t="str">
        <f t="shared" si="2"/>
        <v>S</v>
      </c>
      <c r="V6" s="15" t="str">
        <f t="shared" si="2"/>
        <v>S</v>
      </c>
      <c r="W6" s="15" t="str">
        <f t="shared" ref="W6:AG15" si="3">IF(OR($A6="",W$4="",$B$31=0),"",INDEX($C$30:$AG$30,1,MOD(DATE($B$3,$B$2,W$4)-$B$32+N($B6),$B$31)+1))</f>
        <v>S</v>
      </c>
      <c r="X6" s="15" t="str">
        <f t="shared" si="3"/>
        <v>İ</v>
      </c>
      <c r="Y6" s="15" t="str">
        <f t="shared" si="3"/>
        <v>S</v>
      </c>
      <c r="Z6" s="15" t="str">
        <f t="shared" si="3"/>
        <v>S</v>
      </c>
      <c r="AA6" s="15" t="str">
        <f t="shared" si="3"/>
        <v>S</v>
      </c>
      <c r="AB6" s="15" t="str">
        <f t="shared" si="3"/>
        <v>S</v>
      </c>
      <c r="AC6" s="15" t="str">
        <f t="shared" si="3"/>
        <v>S</v>
      </c>
      <c r="AD6" s="15" t="str">
        <f t="shared" si="3"/>
        <v>S</v>
      </c>
      <c r="AE6" s="15" t="str">
        <f t="shared" si="3"/>
        <v>İ</v>
      </c>
      <c r="AF6" s="15" t="str">
        <f t="shared" si="3"/>
        <v>S</v>
      </c>
      <c r="AG6" s="15" t="str">
        <f t="shared" si="3"/>
        <v/>
      </c>
      <c r="AH6" s="16">
        <f t="shared" ref="AH6:AH25" si="4">IF($A6="","",SUMPRODUCT(COUNTIF($C6:$AG6,$B$35:$B$39)*($B$35:$B$39&lt;&gt;"")))</f>
        <v>25</v>
      </c>
      <c r="AI6" s="17">
        <f t="shared" ref="AI6:AI25" si="5">IF($A6="","",SUMPRODUCT(COUNTIF($C6:$AG6,$B$35:$B$39)*($B$35:$B$39&lt;&gt;""),$L$35:$L$39))</f>
        <v>187.5</v>
      </c>
      <c r="AJ6" s="18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>45</v>
      </c>
      <c r="AK6" s="15">
        <f t="shared" ref="AK6:AK25" si="7">IF($A6="","",COUNTIF($C6:$AG6,"İ"))</f>
        <v>5</v>
      </c>
      <c r="AL6" s="15">
        <f t="shared" ref="AL6:AL25" si="8">IF($A6="","",SUMPRODUCT(COUNTIF($C6:$AG6,$B$35:$B$39)*($B$35:$B$39&lt;&gt;"")*($O$35:$O$39="E")))</f>
        <v>0</v>
      </c>
    </row>
    <row r="7" spans="1:38" ht="17" customHeight="1" x14ac:dyDescent="0.2">
      <c r="A7" s="13" t="s">
        <v>100</v>
      </c>
      <c r="B7" s="14">
        <v>1</v>
      </c>
      <c r="C7" s="15" t="str">
        <f t="shared" si="1"/>
        <v>S</v>
      </c>
      <c r="D7" s="15" t="str">
        <f t="shared" si="1"/>
        <v>S</v>
      </c>
      <c r="E7" s="15" t="str">
        <f t="shared" si="1"/>
        <v>S</v>
      </c>
      <c r="F7" s="15" t="str">
        <f t="shared" si="1"/>
        <v>S</v>
      </c>
      <c r="G7" s="15" t="str">
        <f t="shared" si="1"/>
        <v>S</v>
      </c>
      <c r="H7" s="15" t="str">
        <f t="shared" si="1"/>
        <v>S</v>
      </c>
      <c r="I7" s="15" t="str">
        <f t="shared" si="1"/>
        <v>İ</v>
      </c>
      <c r="J7" s="15" t="str">
        <f t="shared" si="1"/>
        <v>S</v>
      </c>
      <c r="K7" s="15" t="str">
        <f t="shared" si="1"/>
        <v>S</v>
      </c>
      <c r="L7" s="15" t="str">
        <f t="shared" si="1"/>
        <v>S</v>
      </c>
      <c r="M7" s="15" t="str">
        <f t="shared" si="2"/>
        <v>S</v>
      </c>
      <c r="N7" s="15" t="str">
        <f t="shared" si="2"/>
        <v>S</v>
      </c>
      <c r="O7" s="15" t="str">
        <f t="shared" si="2"/>
        <v>S</v>
      </c>
      <c r="P7" s="15" t="str">
        <f t="shared" si="2"/>
        <v>İ</v>
      </c>
      <c r="Q7" s="15" t="str">
        <f t="shared" si="2"/>
        <v>S</v>
      </c>
      <c r="R7" s="15" t="str">
        <f t="shared" si="2"/>
        <v>S</v>
      </c>
      <c r="S7" s="15" t="str">
        <f t="shared" si="2"/>
        <v>S</v>
      </c>
      <c r="T7" s="15" t="str">
        <f t="shared" si="2"/>
        <v>S</v>
      </c>
      <c r="U7" s="15" t="str">
        <f t="shared" si="2"/>
        <v>S</v>
      </c>
      <c r="V7" s="15" t="str">
        <f t="shared" si="2"/>
        <v>S</v>
      </c>
      <c r="W7" s="15" t="str">
        <f t="shared" si="3"/>
        <v>İ</v>
      </c>
      <c r="X7" s="15" t="str">
        <f t="shared" si="3"/>
        <v>S</v>
      </c>
      <c r="Y7" s="15" t="str">
        <f t="shared" si="3"/>
        <v>S</v>
      </c>
      <c r="Z7" s="15" t="str">
        <f t="shared" si="3"/>
        <v>S</v>
      </c>
      <c r="AA7" s="15" t="str">
        <f t="shared" si="3"/>
        <v>S</v>
      </c>
      <c r="AB7" s="15" t="str">
        <f t="shared" si="3"/>
        <v>S</v>
      </c>
      <c r="AC7" s="15" t="str">
        <f t="shared" si="3"/>
        <v>S</v>
      </c>
      <c r="AD7" s="15" t="str">
        <f t="shared" si="3"/>
        <v>İ</v>
      </c>
      <c r="AE7" s="15" t="str">
        <f t="shared" si="3"/>
        <v>S</v>
      </c>
      <c r="AF7" s="15" t="str">
        <f t="shared" si="3"/>
        <v>S</v>
      </c>
      <c r="AG7" s="15" t="str">
        <f t="shared" si="3"/>
        <v/>
      </c>
      <c r="AH7" s="16">
        <f t="shared" si="4"/>
        <v>26</v>
      </c>
      <c r="AI7" s="17">
        <f t="shared" si="5"/>
        <v>195</v>
      </c>
      <c r="AJ7" s="18">
        <f t="shared" si="6"/>
        <v>45</v>
      </c>
      <c r="AK7" s="15">
        <f t="shared" si="7"/>
        <v>4</v>
      </c>
      <c r="AL7" s="15">
        <f t="shared" si="8"/>
        <v>0</v>
      </c>
    </row>
    <row r="8" spans="1:38" ht="17" customHeight="1" x14ac:dyDescent="0.2">
      <c r="A8" s="13" t="s">
        <v>101</v>
      </c>
      <c r="B8" s="14">
        <v>2</v>
      </c>
      <c r="C8" s="15" t="str">
        <f t="shared" si="1"/>
        <v>S</v>
      </c>
      <c r="D8" s="15" t="str">
        <f t="shared" si="1"/>
        <v>S</v>
      </c>
      <c r="E8" s="15" t="str">
        <f t="shared" si="1"/>
        <v>S</v>
      </c>
      <c r="F8" s="15" t="str">
        <f t="shared" si="1"/>
        <v>S</v>
      </c>
      <c r="G8" s="15" t="str">
        <f t="shared" si="1"/>
        <v>S</v>
      </c>
      <c r="H8" s="15" t="str">
        <f t="shared" si="1"/>
        <v>İ</v>
      </c>
      <c r="I8" s="15" t="str">
        <f t="shared" si="1"/>
        <v>S</v>
      </c>
      <c r="J8" s="15" t="str">
        <f t="shared" si="1"/>
        <v>S</v>
      </c>
      <c r="K8" s="15" t="str">
        <f t="shared" si="1"/>
        <v>S</v>
      </c>
      <c r="L8" s="15" t="str">
        <f t="shared" si="1"/>
        <v>S</v>
      </c>
      <c r="M8" s="15" t="str">
        <f t="shared" si="2"/>
        <v>S</v>
      </c>
      <c r="N8" s="15" t="str">
        <f t="shared" si="2"/>
        <v>S</v>
      </c>
      <c r="O8" s="15" t="str">
        <f t="shared" si="2"/>
        <v>İ</v>
      </c>
      <c r="P8" s="15" t="str">
        <f t="shared" si="2"/>
        <v>S</v>
      </c>
      <c r="Q8" s="15" t="str">
        <f t="shared" si="2"/>
        <v>S</v>
      </c>
      <c r="R8" s="15" t="str">
        <f t="shared" si="2"/>
        <v>S</v>
      </c>
      <c r="S8" s="15" t="str">
        <f t="shared" si="2"/>
        <v>S</v>
      </c>
      <c r="T8" s="15" t="str">
        <f t="shared" si="2"/>
        <v>S</v>
      </c>
      <c r="U8" s="15" t="str">
        <f t="shared" si="2"/>
        <v>S</v>
      </c>
      <c r="V8" s="15" t="str">
        <f t="shared" si="2"/>
        <v>İ</v>
      </c>
      <c r="W8" s="15" t="str">
        <f t="shared" si="3"/>
        <v>S</v>
      </c>
      <c r="X8" s="15" t="str">
        <f t="shared" si="3"/>
        <v>S</v>
      </c>
      <c r="Y8" s="15" t="str">
        <f t="shared" si="3"/>
        <v>S</v>
      </c>
      <c r="Z8" s="15" t="str">
        <f t="shared" si="3"/>
        <v>S</v>
      </c>
      <c r="AA8" s="15" t="str">
        <f t="shared" si="3"/>
        <v>S</v>
      </c>
      <c r="AB8" s="15" t="str">
        <f t="shared" si="3"/>
        <v>S</v>
      </c>
      <c r="AC8" s="15" t="str">
        <f t="shared" si="3"/>
        <v>İ</v>
      </c>
      <c r="AD8" s="15" t="str">
        <f t="shared" si="3"/>
        <v>S</v>
      </c>
      <c r="AE8" s="15" t="str">
        <f t="shared" si="3"/>
        <v>S</v>
      </c>
      <c r="AF8" s="15" t="str">
        <f t="shared" si="3"/>
        <v>S</v>
      </c>
      <c r="AG8" s="15" t="str">
        <f t="shared" si="3"/>
        <v/>
      </c>
      <c r="AH8" s="16">
        <f t="shared" si="4"/>
        <v>26</v>
      </c>
      <c r="AI8" s="17">
        <f t="shared" si="5"/>
        <v>195</v>
      </c>
      <c r="AJ8" s="18">
        <f t="shared" si="6"/>
        <v>45</v>
      </c>
      <c r="AK8" s="15">
        <f t="shared" si="7"/>
        <v>4</v>
      </c>
      <c r="AL8" s="15">
        <f t="shared" si="8"/>
        <v>0</v>
      </c>
    </row>
    <row r="9" spans="1:38" ht="17" customHeight="1" x14ac:dyDescent="0.2">
      <c r="A9" s="13" t="s">
        <v>102</v>
      </c>
      <c r="B9" s="14">
        <v>3</v>
      </c>
      <c r="C9" s="15" t="str">
        <f t="shared" si="1"/>
        <v>S</v>
      </c>
      <c r="D9" s="15" t="str">
        <f t="shared" si="1"/>
        <v>S</v>
      </c>
      <c r="E9" s="15" t="str">
        <f t="shared" si="1"/>
        <v>S</v>
      </c>
      <c r="F9" s="15" t="str">
        <f t="shared" si="1"/>
        <v>S</v>
      </c>
      <c r="G9" s="15" t="str">
        <f t="shared" si="1"/>
        <v>İ</v>
      </c>
      <c r="H9" s="15" t="str">
        <f t="shared" si="1"/>
        <v>S</v>
      </c>
      <c r="I9" s="15" t="str">
        <f t="shared" si="1"/>
        <v>S</v>
      </c>
      <c r="J9" s="15" t="str">
        <f t="shared" si="1"/>
        <v>S</v>
      </c>
      <c r="K9" s="15" t="str">
        <f t="shared" si="1"/>
        <v>S</v>
      </c>
      <c r="L9" s="15" t="str">
        <f t="shared" si="1"/>
        <v>S</v>
      </c>
      <c r="M9" s="15" t="str">
        <f t="shared" si="2"/>
        <v>S</v>
      </c>
      <c r="N9" s="15" t="str">
        <f t="shared" si="2"/>
        <v>İ</v>
      </c>
      <c r="O9" s="15" t="str">
        <f t="shared" si="2"/>
        <v>S</v>
      </c>
      <c r="P9" s="15" t="str">
        <f t="shared" si="2"/>
        <v>S</v>
      </c>
      <c r="Q9" s="15" t="str">
        <f t="shared" si="2"/>
        <v>S</v>
      </c>
      <c r="R9" s="15" t="str">
        <f t="shared" si="2"/>
        <v>S</v>
      </c>
      <c r="S9" s="15" t="str">
        <f t="shared" si="2"/>
        <v>S</v>
      </c>
      <c r="T9" s="15" t="str">
        <f t="shared" si="2"/>
        <v>S</v>
      </c>
      <c r="U9" s="15" t="str">
        <f t="shared" si="2"/>
        <v>İ</v>
      </c>
      <c r="V9" s="15" t="str">
        <f t="shared" si="2"/>
        <v>S</v>
      </c>
      <c r="W9" s="15" t="str">
        <f t="shared" si="3"/>
        <v>S</v>
      </c>
      <c r="X9" s="15" t="str">
        <f t="shared" si="3"/>
        <v>S</v>
      </c>
      <c r="Y9" s="15" t="str">
        <f t="shared" si="3"/>
        <v>S</v>
      </c>
      <c r="Z9" s="15" t="str">
        <f t="shared" si="3"/>
        <v>S</v>
      </c>
      <c r="AA9" s="15" t="str">
        <f t="shared" si="3"/>
        <v>S</v>
      </c>
      <c r="AB9" s="15" t="str">
        <f t="shared" si="3"/>
        <v>İ</v>
      </c>
      <c r="AC9" s="15" t="str">
        <f t="shared" si="3"/>
        <v>S</v>
      </c>
      <c r="AD9" s="15" t="str">
        <f t="shared" si="3"/>
        <v>S</v>
      </c>
      <c r="AE9" s="15" t="str">
        <f t="shared" si="3"/>
        <v>S</v>
      </c>
      <c r="AF9" s="15" t="str">
        <f t="shared" si="3"/>
        <v>S</v>
      </c>
      <c r="AG9" s="15" t="str">
        <f t="shared" si="3"/>
        <v/>
      </c>
      <c r="AH9" s="16">
        <f t="shared" si="4"/>
        <v>26</v>
      </c>
      <c r="AI9" s="17">
        <f t="shared" si="5"/>
        <v>195</v>
      </c>
      <c r="AJ9" s="18">
        <f t="shared" si="6"/>
        <v>45</v>
      </c>
      <c r="AK9" s="15">
        <f t="shared" si="7"/>
        <v>4</v>
      </c>
      <c r="AL9" s="15">
        <f t="shared" si="8"/>
        <v>0</v>
      </c>
    </row>
    <row r="10" spans="1:38" ht="17" customHeight="1" x14ac:dyDescent="0.2">
      <c r="A10" s="13" t="s">
        <v>103</v>
      </c>
      <c r="B10" s="14">
        <v>4</v>
      </c>
      <c r="C10" s="15" t="str">
        <f t="shared" si="1"/>
        <v>S</v>
      </c>
      <c r="D10" s="15" t="str">
        <f t="shared" si="1"/>
        <v>S</v>
      </c>
      <c r="E10" s="15" t="str">
        <f t="shared" si="1"/>
        <v>S</v>
      </c>
      <c r="F10" s="15" t="str">
        <f t="shared" si="1"/>
        <v>İ</v>
      </c>
      <c r="G10" s="15" t="str">
        <f t="shared" si="1"/>
        <v>S</v>
      </c>
      <c r="H10" s="15" t="str">
        <f t="shared" si="1"/>
        <v>S</v>
      </c>
      <c r="I10" s="15" t="str">
        <f t="shared" si="1"/>
        <v>S</v>
      </c>
      <c r="J10" s="15" t="str">
        <f t="shared" si="1"/>
        <v>S</v>
      </c>
      <c r="K10" s="15" t="str">
        <f t="shared" si="1"/>
        <v>S</v>
      </c>
      <c r="L10" s="15" t="str">
        <f t="shared" si="1"/>
        <v>S</v>
      </c>
      <c r="M10" s="15" t="str">
        <f t="shared" si="2"/>
        <v>İ</v>
      </c>
      <c r="N10" s="15" t="str">
        <f t="shared" si="2"/>
        <v>S</v>
      </c>
      <c r="O10" s="15" t="str">
        <f t="shared" si="2"/>
        <v>S</v>
      </c>
      <c r="P10" s="15" t="str">
        <f t="shared" si="2"/>
        <v>S</v>
      </c>
      <c r="Q10" s="15" t="str">
        <f t="shared" si="2"/>
        <v>S</v>
      </c>
      <c r="R10" s="15" t="str">
        <f t="shared" si="2"/>
        <v>S</v>
      </c>
      <c r="S10" s="15" t="str">
        <f t="shared" si="2"/>
        <v>S</v>
      </c>
      <c r="T10" s="15" t="str">
        <f t="shared" si="2"/>
        <v>İ</v>
      </c>
      <c r="U10" s="15" t="str">
        <f t="shared" si="2"/>
        <v>S</v>
      </c>
      <c r="V10" s="15" t="str">
        <f t="shared" si="2"/>
        <v>S</v>
      </c>
      <c r="W10" s="15" t="str">
        <f t="shared" si="3"/>
        <v>S</v>
      </c>
      <c r="X10" s="15" t="str">
        <f t="shared" si="3"/>
        <v>S</v>
      </c>
      <c r="Y10" s="15" t="str">
        <f t="shared" si="3"/>
        <v>S</v>
      </c>
      <c r="Z10" s="15" t="str">
        <f t="shared" si="3"/>
        <v>S</v>
      </c>
      <c r="AA10" s="15" t="str">
        <f t="shared" si="3"/>
        <v>İ</v>
      </c>
      <c r="AB10" s="15" t="str">
        <f t="shared" si="3"/>
        <v>S</v>
      </c>
      <c r="AC10" s="15" t="str">
        <f t="shared" si="3"/>
        <v>S</v>
      </c>
      <c r="AD10" s="15" t="str">
        <f t="shared" si="3"/>
        <v>S</v>
      </c>
      <c r="AE10" s="15" t="str">
        <f t="shared" si="3"/>
        <v>S</v>
      </c>
      <c r="AF10" s="15" t="str">
        <f t="shared" si="3"/>
        <v>S</v>
      </c>
      <c r="AG10" s="15" t="str">
        <f t="shared" si="3"/>
        <v/>
      </c>
      <c r="AH10" s="16">
        <f t="shared" si="4"/>
        <v>26</v>
      </c>
      <c r="AI10" s="17">
        <f t="shared" si="5"/>
        <v>195</v>
      </c>
      <c r="AJ10" s="18">
        <f t="shared" si="6"/>
        <v>45</v>
      </c>
      <c r="AK10" s="15">
        <f t="shared" si="7"/>
        <v>4</v>
      </c>
      <c r="AL10" s="15">
        <f t="shared" si="8"/>
        <v>0</v>
      </c>
    </row>
    <row r="11" spans="1:38" ht="17" customHeight="1" x14ac:dyDescent="0.2">
      <c r="A11" s="13" t="s">
        <v>104</v>
      </c>
      <c r="B11" s="14">
        <v>5</v>
      </c>
      <c r="C11" s="15" t="str">
        <f t="shared" si="1"/>
        <v>S</v>
      </c>
      <c r="D11" s="15" t="str">
        <f t="shared" si="1"/>
        <v>S</v>
      </c>
      <c r="E11" s="15" t="str">
        <f t="shared" si="1"/>
        <v>İ</v>
      </c>
      <c r="F11" s="15" t="str">
        <f t="shared" si="1"/>
        <v>S</v>
      </c>
      <c r="G11" s="15" t="str">
        <f t="shared" si="1"/>
        <v>S</v>
      </c>
      <c r="H11" s="15" t="str">
        <f t="shared" si="1"/>
        <v>S</v>
      </c>
      <c r="I11" s="15" t="str">
        <f t="shared" si="1"/>
        <v>S</v>
      </c>
      <c r="J11" s="15" t="str">
        <f t="shared" si="1"/>
        <v>S</v>
      </c>
      <c r="K11" s="15" t="str">
        <f t="shared" si="1"/>
        <v>S</v>
      </c>
      <c r="L11" s="15" t="str">
        <f t="shared" si="1"/>
        <v>İ</v>
      </c>
      <c r="M11" s="15" t="str">
        <f t="shared" si="2"/>
        <v>S</v>
      </c>
      <c r="N11" s="15" t="str">
        <f t="shared" si="2"/>
        <v>S</v>
      </c>
      <c r="O11" s="15" t="str">
        <f t="shared" si="2"/>
        <v>S</v>
      </c>
      <c r="P11" s="15" t="str">
        <f t="shared" si="2"/>
        <v>S</v>
      </c>
      <c r="Q11" s="15" t="str">
        <f t="shared" si="2"/>
        <v>S</v>
      </c>
      <c r="R11" s="15" t="str">
        <f t="shared" si="2"/>
        <v>S</v>
      </c>
      <c r="S11" s="15" t="str">
        <f t="shared" si="2"/>
        <v>İ</v>
      </c>
      <c r="T11" s="15" t="str">
        <f t="shared" si="2"/>
        <v>S</v>
      </c>
      <c r="U11" s="15" t="str">
        <f t="shared" si="2"/>
        <v>S</v>
      </c>
      <c r="V11" s="15" t="str">
        <f t="shared" si="2"/>
        <v>S</v>
      </c>
      <c r="W11" s="15" t="str">
        <f t="shared" si="3"/>
        <v>S</v>
      </c>
      <c r="X11" s="15" t="str">
        <f t="shared" si="3"/>
        <v>S</v>
      </c>
      <c r="Y11" s="15" t="str">
        <f t="shared" si="3"/>
        <v>S</v>
      </c>
      <c r="Z11" s="15" t="str">
        <f t="shared" si="3"/>
        <v>İ</v>
      </c>
      <c r="AA11" s="15" t="str">
        <f t="shared" si="3"/>
        <v>S</v>
      </c>
      <c r="AB11" s="15" t="str">
        <f t="shared" si="3"/>
        <v>S</v>
      </c>
      <c r="AC11" s="15" t="str">
        <f t="shared" si="3"/>
        <v>S</v>
      </c>
      <c r="AD11" s="15" t="str">
        <f t="shared" si="3"/>
        <v>S</v>
      </c>
      <c r="AE11" s="15" t="str">
        <f t="shared" si="3"/>
        <v>S</v>
      </c>
      <c r="AF11" s="15" t="str">
        <f t="shared" si="3"/>
        <v>S</v>
      </c>
      <c r="AG11" s="15" t="str">
        <f t="shared" si="3"/>
        <v/>
      </c>
      <c r="AH11" s="16">
        <f t="shared" si="4"/>
        <v>26</v>
      </c>
      <c r="AI11" s="17">
        <f t="shared" si="5"/>
        <v>195</v>
      </c>
      <c r="AJ11" s="18">
        <f t="shared" si="6"/>
        <v>45</v>
      </c>
      <c r="AK11" s="15">
        <f t="shared" si="7"/>
        <v>4</v>
      </c>
      <c r="AL11" s="15">
        <f t="shared" si="8"/>
        <v>0</v>
      </c>
    </row>
    <row r="12" spans="1:38" ht="17" customHeight="1" x14ac:dyDescent="0.2">
      <c r="A12" s="13" t="s">
        <v>105</v>
      </c>
      <c r="B12" s="14">
        <v>6</v>
      </c>
      <c r="C12" s="15" t="str">
        <f t="shared" si="1"/>
        <v>S</v>
      </c>
      <c r="D12" s="15" t="str">
        <f t="shared" si="1"/>
        <v>İ</v>
      </c>
      <c r="E12" s="15" t="str">
        <f t="shared" si="1"/>
        <v>S</v>
      </c>
      <c r="F12" s="15" t="str">
        <f t="shared" si="1"/>
        <v>S</v>
      </c>
      <c r="G12" s="15" t="str">
        <f t="shared" si="1"/>
        <v>S</v>
      </c>
      <c r="H12" s="15" t="str">
        <f t="shared" si="1"/>
        <v>S</v>
      </c>
      <c r="I12" s="15" t="str">
        <f t="shared" si="1"/>
        <v>S</v>
      </c>
      <c r="J12" s="15" t="str">
        <f t="shared" si="1"/>
        <v>S</v>
      </c>
      <c r="K12" s="15" t="str">
        <f t="shared" si="1"/>
        <v>İ</v>
      </c>
      <c r="L12" s="15" t="str">
        <f t="shared" si="1"/>
        <v>S</v>
      </c>
      <c r="M12" s="15" t="str">
        <f t="shared" si="2"/>
        <v>S</v>
      </c>
      <c r="N12" s="15" t="str">
        <f t="shared" si="2"/>
        <v>S</v>
      </c>
      <c r="O12" s="15" t="str">
        <f t="shared" si="2"/>
        <v>S</v>
      </c>
      <c r="P12" s="15" t="str">
        <f t="shared" si="2"/>
        <v>S</v>
      </c>
      <c r="Q12" s="15" t="str">
        <f t="shared" si="2"/>
        <v>S</v>
      </c>
      <c r="R12" s="15" t="str">
        <f t="shared" si="2"/>
        <v>İ</v>
      </c>
      <c r="S12" s="15" t="str">
        <f t="shared" si="2"/>
        <v>S</v>
      </c>
      <c r="T12" s="15" t="str">
        <f t="shared" si="2"/>
        <v>S</v>
      </c>
      <c r="U12" s="15" t="str">
        <f t="shared" si="2"/>
        <v>S</v>
      </c>
      <c r="V12" s="15" t="str">
        <f t="shared" si="2"/>
        <v>S</v>
      </c>
      <c r="W12" s="15" t="str">
        <f t="shared" si="3"/>
        <v>S</v>
      </c>
      <c r="X12" s="15" t="str">
        <f t="shared" si="3"/>
        <v>S</v>
      </c>
      <c r="Y12" s="15" t="str">
        <f t="shared" si="3"/>
        <v>İ</v>
      </c>
      <c r="Z12" s="15" t="str">
        <f t="shared" si="3"/>
        <v>S</v>
      </c>
      <c r="AA12" s="15" t="str">
        <f t="shared" si="3"/>
        <v>S</v>
      </c>
      <c r="AB12" s="15" t="str">
        <f t="shared" si="3"/>
        <v>S</v>
      </c>
      <c r="AC12" s="15" t="str">
        <f t="shared" si="3"/>
        <v>S</v>
      </c>
      <c r="AD12" s="15" t="str">
        <f t="shared" si="3"/>
        <v>S</v>
      </c>
      <c r="AE12" s="15" t="str">
        <f t="shared" si="3"/>
        <v>S</v>
      </c>
      <c r="AF12" s="15" t="str">
        <f t="shared" si="3"/>
        <v>İ</v>
      </c>
      <c r="AG12" s="15" t="str">
        <f t="shared" si="3"/>
        <v/>
      </c>
      <c r="AH12" s="16">
        <f t="shared" si="4"/>
        <v>25</v>
      </c>
      <c r="AI12" s="17">
        <f t="shared" si="5"/>
        <v>187.5</v>
      </c>
      <c r="AJ12" s="18">
        <f t="shared" si="6"/>
        <v>45</v>
      </c>
      <c r="AK12" s="15">
        <f t="shared" si="7"/>
        <v>5</v>
      </c>
      <c r="AL12" s="15">
        <f t="shared" si="8"/>
        <v>0</v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6</v>
      </c>
      <c r="D26" s="19">
        <f t="shared" si="12"/>
        <v>6</v>
      </c>
      <c r="E26" s="19">
        <f t="shared" si="12"/>
        <v>6</v>
      </c>
      <c r="F26" s="19">
        <f t="shared" si="12"/>
        <v>6</v>
      </c>
      <c r="G26" s="19">
        <f t="shared" si="12"/>
        <v>6</v>
      </c>
      <c r="H26" s="19">
        <f t="shared" si="12"/>
        <v>6</v>
      </c>
      <c r="I26" s="19">
        <f t="shared" si="12"/>
        <v>6</v>
      </c>
      <c r="J26" s="19">
        <f t="shared" si="12"/>
        <v>6</v>
      </c>
      <c r="K26" s="19">
        <f t="shared" si="12"/>
        <v>6</v>
      </c>
      <c r="L26" s="19">
        <f t="shared" si="12"/>
        <v>6</v>
      </c>
      <c r="M26" s="19">
        <f t="shared" si="12"/>
        <v>6</v>
      </c>
      <c r="N26" s="19">
        <f t="shared" si="12"/>
        <v>6</v>
      </c>
      <c r="O26" s="19">
        <f t="shared" si="12"/>
        <v>6</v>
      </c>
      <c r="P26" s="19">
        <f t="shared" si="12"/>
        <v>6</v>
      </c>
      <c r="Q26" s="19">
        <f t="shared" si="12"/>
        <v>6</v>
      </c>
      <c r="R26" s="19">
        <f t="shared" si="12"/>
        <v>6</v>
      </c>
      <c r="S26" s="19">
        <f t="shared" si="12"/>
        <v>6</v>
      </c>
      <c r="T26" s="19">
        <f t="shared" si="12"/>
        <v>6</v>
      </c>
      <c r="U26" s="19">
        <f t="shared" si="12"/>
        <v>6</v>
      </c>
      <c r="V26" s="19">
        <f t="shared" si="12"/>
        <v>6</v>
      </c>
      <c r="W26" s="19">
        <f t="shared" si="12"/>
        <v>6</v>
      </c>
      <c r="X26" s="19">
        <f t="shared" si="12"/>
        <v>6</v>
      </c>
      <c r="Y26" s="19">
        <f t="shared" si="12"/>
        <v>6</v>
      </c>
      <c r="Z26" s="19">
        <f t="shared" si="12"/>
        <v>6</v>
      </c>
      <c r="AA26" s="19">
        <f t="shared" si="12"/>
        <v>6</v>
      </c>
      <c r="AB26" s="19">
        <f t="shared" si="12"/>
        <v>6</v>
      </c>
      <c r="AC26" s="19">
        <f t="shared" si="12"/>
        <v>6</v>
      </c>
      <c r="AD26" s="19">
        <f t="shared" si="12"/>
        <v>6</v>
      </c>
      <c r="AE26" s="19">
        <f t="shared" si="12"/>
        <v>6</v>
      </c>
      <c r="AF26" s="19">
        <f t="shared" si="12"/>
        <v>6</v>
      </c>
      <c r="AG26" s="19" t="str">
        <f t="shared" si="12"/>
        <v/>
      </c>
    </row>
    <row r="27" spans="1:38" x14ac:dyDescent="0.2">
      <c r="A27" s="10" t="s">
        <v>44</v>
      </c>
      <c r="B27" s="20">
        <v>5</v>
      </c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49</v>
      </c>
      <c r="H30" s="19" t="s">
        <v>49</v>
      </c>
      <c r="I30" s="19" t="s">
        <v>50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7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82</v>
      </c>
      <c r="B35" s="19" t="s">
        <v>49</v>
      </c>
      <c r="C35" s="25">
        <v>0.375</v>
      </c>
      <c r="D35" s="26"/>
      <c r="E35" s="26"/>
      <c r="F35" s="25">
        <v>0.70833333333333337</v>
      </c>
      <c r="G35" s="26"/>
      <c r="H35" s="26"/>
      <c r="I35" s="27">
        <v>30</v>
      </c>
      <c r="J35" s="26"/>
      <c r="K35" s="26"/>
      <c r="L35" s="30">
        <f>IF($B35="","",ROUND((IF(F35&gt;C35,F35,F35+1)-C35)*24-N(I35)/60,2))</f>
        <v>7.5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/>
      <c r="B36" s="19"/>
      <c r="C36" s="25"/>
      <c r="D36" s="26"/>
      <c r="E36" s="26"/>
      <c r="F36" s="25"/>
      <c r="G36" s="26"/>
      <c r="H36" s="26"/>
      <c r="I36" s="27"/>
      <c r="J36" s="26"/>
      <c r="K36" s="26"/>
      <c r="L36" s="30" t="str">
        <f>IF($B36="","",ROUND((IF(F36&gt;C36,F36,F36+1)-C36)*24-N(I36)/60,2))</f>
        <v/>
      </c>
      <c r="M36" s="31"/>
      <c r="N36" s="31"/>
      <c r="O36" s="27"/>
      <c r="P36" s="26"/>
      <c r="Q36" s="26"/>
      <c r="AP36" t="str">
        <f>IF($B36="","",$B36)</f>
        <v/>
      </c>
    </row>
    <row r="37" spans="1:42" x14ac:dyDescent="0.2">
      <c r="A37" s="13"/>
      <c r="B37" s="19"/>
      <c r="C37" s="25"/>
      <c r="D37" s="26"/>
      <c r="E37" s="26"/>
      <c r="F37" s="25"/>
      <c r="G37" s="26"/>
      <c r="H37" s="26"/>
      <c r="I37" s="27"/>
      <c r="J37" s="26"/>
      <c r="K37" s="26"/>
      <c r="L37" s="30" t="str">
        <f>IF($B37="","",ROUND((IF(F37&gt;C37,F37,F37+1)-C37)*24-N(I37)/60,2))</f>
        <v/>
      </c>
      <c r="M37" s="31"/>
      <c r="N37" s="31"/>
      <c r="O37" s="27"/>
      <c r="P37" s="26"/>
      <c r="Q37" s="26"/>
      <c r="AP37" t="str">
        <f>IF($B37="","",$B37)</f>
        <v/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25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24" priority="10">
      <formula>AND(C$4&lt;&gt;"",WEEKDAY(DATE($B$3,$B$2,C$4),2)&gt;5)</formula>
    </cfRule>
  </conditionalFormatting>
  <conditionalFormatting sqref="C6:AG25">
    <cfRule type="expression" dxfId="23" priority="3">
      <formula>AND(C6&lt;&gt;"",C6=$B$35)</formula>
    </cfRule>
    <cfRule type="expression" dxfId="22" priority="4">
      <formula>AND(C6&lt;&gt;"",C6=$B$36)</formula>
    </cfRule>
    <cfRule type="expression" dxfId="21" priority="5">
      <formula>AND(C6&lt;&gt;"",C6=$B$37)</formula>
    </cfRule>
    <cfRule type="expression" dxfId="20" priority="6">
      <formula>AND(C6&lt;&gt;"",C6=$B$38)</formula>
    </cfRule>
    <cfRule type="expression" dxfId="19" priority="7">
      <formula>AND(C6&lt;&gt;"",C6=$B$39)</formula>
    </cfRule>
    <cfRule type="expression" dxfId="18" priority="8">
      <formula>C6="İ"</formula>
    </cfRule>
    <cfRule type="expression" dxfId="17" priority="9">
      <formula>C6="R"</formula>
    </cfRule>
  </conditionalFormatting>
  <conditionalFormatting sqref="C26:AG26">
    <cfRule type="expression" dxfId="16" priority="11">
      <formula>AND(C26&lt;&gt;"",$B$27&lt;&gt;"",C26&lt;$B$27)</formula>
    </cfRule>
    <cfRule type="expression" dxfId="15" priority="12">
      <formula>AND(C$4&lt;&gt;"",WEEKDAY(DATE($B$3,$B$2,C$4),2)&gt;5)</formula>
    </cfRule>
  </conditionalFormatting>
  <conditionalFormatting sqref="I6:AG25">
    <cfRule type="expression" dxfId="14" priority="2" stopIfTrue="1">
      <formula>SUMPRODUCT(COUNTIF(C6:I6,$B$35:$B$39)*($B$35:$B$39&lt;&gt;""))=7</formula>
    </cfRule>
  </conditionalFormatting>
  <conditionalFormatting sqref="AJ6:AJ25">
    <cfRule type="expression" dxfId="13" priority="13">
      <formula>AND(AJ6&lt;&gt;"",AJ6&gt;45)</formula>
    </cfRule>
  </conditionalFormatting>
  <dataValidations count="5">
    <dataValidation type="list" error="Ay 1 ile 12 arasında olmalı." sqref="B2" xr:uid="{00000000-0002-0000-0600-000000000000}">
      <formula1>"1,2,3,4,5,6,7,8,9,10,11,12"</formula1>
    </dataValidation>
    <dataValidation type="whole" error="Yılı dört haneli yazın (ör. 2026)." sqref="B3" xr:uid="{00000000-0002-0000-0600-000001000000}">
      <formula1>2020</formula1>
      <formula2>2100</formula2>
    </dataValidation>
    <dataValidation type="list" allowBlank="1" sqref="O35 O36 O37 O38 O39" xr:uid="{00000000-0002-0000-06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600-000003000000}">
      <formula1>$AP$35:$AP$41</formula1>
    </dataValidation>
    <dataValidation type="whole" allowBlank="1" sqref="B6:B25" xr:uid="{00000000-0002-0000-0600-000004000000}">
      <formula1>0</formula1>
      <formula2>366</formula2>
    </dataValidation>
  </dataValidations>
  <hyperlinks>
    <hyperlink ref="A44" r:id="rId1" xr:uid="{00000000-0004-0000-06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4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4" customWidth="1"/>
    <col min="2" max="2" width="11" customWidth="1"/>
    <col min="3" max="33" width="4.33203125" customWidth="1"/>
    <col min="34" max="38" width="9.5" customWidth="1"/>
    <col min="42" max="42" width="13" hidden="1" customWidth="1"/>
  </cols>
  <sheetData>
    <row r="1" spans="1:38" ht="34" customHeight="1" x14ac:dyDescent="0.2">
      <c r="I1" s="38" t="s">
        <v>106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x14ac:dyDescent="0.2">
      <c r="A2" s="10" t="s">
        <v>29</v>
      </c>
      <c r="B2" s="11">
        <v>11</v>
      </c>
      <c r="C2" s="32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x14ac:dyDescent="0.2">
      <c r="A3" s="10" t="s">
        <v>31</v>
      </c>
      <c r="B3" s="11">
        <v>2026</v>
      </c>
      <c r="C3" s="37" t="s">
        <v>32</v>
      </c>
      <c r="D3" s="29"/>
      <c r="E3" s="29"/>
      <c r="F3" s="29"/>
      <c r="G3" s="29"/>
      <c r="H3" s="29"/>
      <c r="I3" s="2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38" ht="18" customHeight="1" x14ac:dyDescent="0.2">
      <c r="A4" s="33" t="s">
        <v>33</v>
      </c>
      <c r="B4" s="33" t="s">
        <v>34</v>
      </c>
      <c r="C4" s="12">
        <f>IF(1&lt;=DAY(DATE($B$3,$B$2+1,0)),1,"")</f>
        <v>1</v>
      </c>
      <c r="D4" s="12">
        <f>IF(2&lt;=DAY(DATE($B$3,$B$2+1,0)),2,"")</f>
        <v>2</v>
      </c>
      <c r="E4" s="12">
        <f>IF(3&lt;=DAY(DATE($B$3,$B$2+1,0)),3,"")</f>
        <v>3</v>
      </c>
      <c r="F4" s="12">
        <f>IF(4&lt;=DAY(DATE($B$3,$B$2+1,0)),4,"")</f>
        <v>4</v>
      </c>
      <c r="G4" s="12">
        <f>IF(5&lt;=DAY(DATE($B$3,$B$2+1,0)),5,"")</f>
        <v>5</v>
      </c>
      <c r="H4" s="12">
        <f>IF(6&lt;=DAY(DATE($B$3,$B$2+1,0)),6,"")</f>
        <v>6</v>
      </c>
      <c r="I4" s="12">
        <f>IF(7&lt;=DAY(DATE($B$3,$B$2+1,0)),7,"")</f>
        <v>7</v>
      </c>
      <c r="J4" s="12">
        <f>IF(8&lt;=DAY(DATE($B$3,$B$2+1,0)),8,"")</f>
        <v>8</v>
      </c>
      <c r="K4" s="12">
        <f>IF(9&lt;=DAY(DATE($B$3,$B$2+1,0)),9,"")</f>
        <v>9</v>
      </c>
      <c r="L4" s="12">
        <f>IF(10&lt;=DAY(DATE($B$3,$B$2+1,0)),10,"")</f>
        <v>10</v>
      </c>
      <c r="M4" s="12">
        <f>IF(11&lt;=DAY(DATE($B$3,$B$2+1,0)),11,"")</f>
        <v>11</v>
      </c>
      <c r="N4" s="12">
        <f>IF(12&lt;=DAY(DATE($B$3,$B$2+1,0)),12,"")</f>
        <v>12</v>
      </c>
      <c r="O4" s="12">
        <f>IF(13&lt;=DAY(DATE($B$3,$B$2+1,0)),13,"")</f>
        <v>13</v>
      </c>
      <c r="P4" s="12">
        <f>IF(14&lt;=DAY(DATE($B$3,$B$2+1,0)),14,"")</f>
        <v>14</v>
      </c>
      <c r="Q4" s="12">
        <f>IF(15&lt;=DAY(DATE($B$3,$B$2+1,0)),15,"")</f>
        <v>15</v>
      </c>
      <c r="R4" s="12">
        <f>IF(16&lt;=DAY(DATE($B$3,$B$2+1,0)),16,"")</f>
        <v>16</v>
      </c>
      <c r="S4" s="12">
        <f>IF(17&lt;=DAY(DATE($B$3,$B$2+1,0)),17,"")</f>
        <v>17</v>
      </c>
      <c r="T4" s="12">
        <f>IF(18&lt;=DAY(DATE($B$3,$B$2+1,0)),18,"")</f>
        <v>18</v>
      </c>
      <c r="U4" s="12">
        <f>IF(19&lt;=DAY(DATE($B$3,$B$2+1,0)),19,"")</f>
        <v>19</v>
      </c>
      <c r="V4" s="12">
        <f>IF(20&lt;=DAY(DATE($B$3,$B$2+1,0)),20,"")</f>
        <v>20</v>
      </c>
      <c r="W4" s="12">
        <f>IF(21&lt;=DAY(DATE($B$3,$B$2+1,0)),21,"")</f>
        <v>21</v>
      </c>
      <c r="X4" s="12">
        <f>IF(22&lt;=DAY(DATE($B$3,$B$2+1,0)),22,"")</f>
        <v>22</v>
      </c>
      <c r="Y4" s="12">
        <f>IF(23&lt;=DAY(DATE($B$3,$B$2+1,0)),23,"")</f>
        <v>23</v>
      </c>
      <c r="Z4" s="12">
        <f>IF(24&lt;=DAY(DATE($B$3,$B$2+1,0)),24,"")</f>
        <v>24</v>
      </c>
      <c r="AA4" s="12">
        <f>IF(25&lt;=DAY(DATE($B$3,$B$2+1,0)),25,"")</f>
        <v>25</v>
      </c>
      <c r="AB4" s="12">
        <f>IF(26&lt;=DAY(DATE($B$3,$B$2+1,0)),26,"")</f>
        <v>26</v>
      </c>
      <c r="AC4" s="12">
        <f>IF(27&lt;=DAY(DATE($B$3,$B$2+1,0)),27,"")</f>
        <v>27</v>
      </c>
      <c r="AD4" s="12">
        <f>IF(28&lt;=DAY(DATE($B$3,$B$2+1,0)),28,"")</f>
        <v>28</v>
      </c>
      <c r="AE4" s="12">
        <f>IF(29&lt;=DAY(DATE($B$3,$B$2+1,0)),29,"")</f>
        <v>29</v>
      </c>
      <c r="AF4" s="12">
        <f>IF(30&lt;=DAY(DATE($B$3,$B$2+1,0)),30,"")</f>
        <v>30</v>
      </c>
      <c r="AG4" s="12" t="str">
        <f>IF(31&lt;=DAY(DATE($B$3,$B$2+1,0)),31,"")</f>
        <v/>
      </c>
      <c r="AH4" s="33" t="s">
        <v>35</v>
      </c>
      <c r="AI4" s="33" t="s">
        <v>36</v>
      </c>
      <c r="AJ4" s="33" t="s">
        <v>37</v>
      </c>
      <c r="AK4" s="33" t="s">
        <v>38</v>
      </c>
      <c r="AL4" s="33" t="s">
        <v>39</v>
      </c>
    </row>
    <row r="5" spans="1:38" ht="18" customHeight="1" x14ac:dyDescent="0.2">
      <c r="A5" s="31"/>
      <c r="B5" s="31"/>
      <c r="C5" s="12" t="str">
        <f t="shared" ref="C5:AG5" si="0">IF(C$4="","",CHOOSE(WEEKDAY(DATE($B$3,$B$2,C$4),2),"Pzt","Sal","Çar","Per","Cum","Cmt","Paz"))</f>
        <v>Paz</v>
      </c>
      <c r="D5" s="12" t="str">
        <f t="shared" si="0"/>
        <v>Pzt</v>
      </c>
      <c r="E5" s="12" t="str">
        <f t="shared" si="0"/>
        <v>Sal</v>
      </c>
      <c r="F5" s="12" t="str">
        <f t="shared" si="0"/>
        <v>Çar</v>
      </c>
      <c r="G5" s="12" t="str">
        <f t="shared" si="0"/>
        <v>Per</v>
      </c>
      <c r="H5" s="12" t="str">
        <f t="shared" si="0"/>
        <v>Cum</v>
      </c>
      <c r="I5" s="12" t="str">
        <f t="shared" si="0"/>
        <v>Cmt</v>
      </c>
      <c r="J5" s="12" t="str">
        <f t="shared" si="0"/>
        <v>Paz</v>
      </c>
      <c r="K5" s="12" t="str">
        <f t="shared" si="0"/>
        <v>Pzt</v>
      </c>
      <c r="L5" s="12" t="str">
        <f t="shared" si="0"/>
        <v>Sal</v>
      </c>
      <c r="M5" s="12" t="str">
        <f t="shared" si="0"/>
        <v>Çar</v>
      </c>
      <c r="N5" s="12" t="str">
        <f t="shared" si="0"/>
        <v>Per</v>
      </c>
      <c r="O5" s="12" t="str">
        <f t="shared" si="0"/>
        <v>Cum</v>
      </c>
      <c r="P5" s="12" t="str">
        <f t="shared" si="0"/>
        <v>Cmt</v>
      </c>
      <c r="Q5" s="12" t="str">
        <f t="shared" si="0"/>
        <v>Paz</v>
      </c>
      <c r="R5" s="12" t="str">
        <f t="shared" si="0"/>
        <v>Pzt</v>
      </c>
      <c r="S5" s="12" t="str">
        <f t="shared" si="0"/>
        <v>Sal</v>
      </c>
      <c r="T5" s="12" t="str">
        <f t="shared" si="0"/>
        <v>Çar</v>
      </c>
      <c r="U5" s="12" t="str">
        <f t="shared" si="0"/>
        <v>Per</v>
      </c>
      <c r="V5" s="12" t="str">
        <f t="shared" si="0"/>
        <v>Cum</v>
      </c>
      <c r="W5" s="12" t="str">
        <f t="shared" si="0"/>
        <v>Cmt</v>
      </c>
      <c r="X5" s="12" t="str">
        <f t="shared" si="0"/>
        <v>Paz</v>
      </c>
      <c r="Y5" s="12" t="str">
        <f t="shared" si="0"/>
        <v>Pzt</v>
      </c>
      <c r="Z5" s="12" t="str">
        <f t="shared" si="0"/>
        <v>Sal</v>
      </c>
      <c r="AA5" s="12" t="str">
        <f t="shared" si="0"/>
        <v>Çar</v>
      </c>
      <c r="AB5" s="12" t="str">
        <f t="shared" si="0"/>
        <v>Per</v>
      </c>
      <c r="AC5" s="12" t="str">
        <f t="shared" si="0"/>
        <v>Cum</v>
      </c>
      <c r="AD5" s="12" t="str">
        <f t="shared" si="0"/>
        <v>Cmt</v>
      </c>
      <c r="AE5" s="12" t="str">
        <f t="shared" si="0"/>
        <v>Paz</v>
      </c>
      <c r="AF5" s="12" t="str">
        <f t="shared" si="0"/>
        <v>Pzt</v>
      </c>
      <c r="AG5" s="12" t="str">
        <f t="shared" si="0"/>
        <v/>
      </c>
      <c r="AH5" s="31"/>
      <c r="AI5" s="31"/>
      <c r="AJ5" s="31"/>
      <c r="AK5" s="31"/>
      <c r="AL5" s="31"/>
    </row>
    <row r="6" spans="1:38" ht="17" customHeight="1" x14ac:dyDescent="0.2">
      <c r="A6" s="13"/>
      <c r="B6" s="14"/>
      <c r="C6" s="15" t="str">
        <f t="shared" ref="C6:L15" si="1">IF(OR($A6="",C$4="",$B$31=0),"",INDEX($C$30:$AG$30,1,MOD(DATE($B$3,$B$2,C$4)-$B$32+N($B6),$B$31)+1))</f>
        <v/>
      </c>
      <c r="D6" s="15" t="str">
        <f t="shared" si="1"/>
        <v/>
      </c>
      <c r="E6" s="15" t="str">
        <f t="shared" si="1"/>
        <v/>
      </c>
      <c r="F6" s="15" t="str">
        <f t="shared" si="1"/>
        <v/>
      </c>
      <c r="G6" s="15" t="str">
        <f t="shared" si="1"/>
        <v/>
      </c>
      <c r="H6" s="15" t="str">
        <f t="shared" si="1"/>
        <v/>
      </c>
      <c r="I6" s="15" t="str">
        <f t="shared" si="1"/>
        <v/>
      </c>
      <c r="J6" s="15" t="str">
        <f t="shared" si="1"/>
        <v/>
      </c>
      <c r="K6" s="15" t="str">
        <f t="shared" si="1"/>
        <v/>
      </c>
      <c r="L6" s="15" t="str">
        <f t="shared" si="1"/>
        <v/>
      </c>
      <c r="M6" s="15" t="str">
        <f t="shared" ref="M6:V15" si="2">IF(OR($A6="",M$4="",$B$31=0),"",INDEX($C$30:$AG$30,1,MOD(DATE($B$3,$B$2,M$4)-$B$32+N($B6),$B$31)+1))</f>
        <v/>
      </c>
      <c r="N6" s="15" t="str">
        <f t="shared" si="2"/>
        <v/>
      </c>
      <c r="O6" s="15" t="str">
        <f t="shared" si="2"/>
        <v/>
      </c>
      <c r="P6" s="15" t="str">
        <f t="shared" si="2"/>
        <v/>
      </c>
      <c r="Q6" s="15" t="str">
        <f t="shared" si="2"/>
        <v/>
      </c>
      <c r="R6" s="15" t="str">
        <f t="shared" si="2"/>
        <v/>
      </c>
      <c r="S6" s="15" t="str">
        <f t="shared" si="2"/>
        <v/>
      </c>
      <c r="T6" s="15" t="str">
        <f t="shared" si="2"/>
        <v/>
      </c>
      <c r="U6" s="15" t="str">
        <f t="shared" si="2"/>
        <v/>
      </c>
      <c r="V6" s="15" t="str">
        <f t="shared" si="2"/>
        <v/>
      </c>
      <c r="W6" s="15" t="str">
        <f t="shared" ref="W6:AG15" si="3">IF(OR($A6="",W$4="",$B$31=0),"",INDEX($C$30:$AG$30,1,MOD(DATE($B$3,$B$2,W$4)-$B$32+N($B6),$B$31)+1))</f>
        <v/>
      </c>
      <c r="X6" s="15" t="str">
        <f t="shared" si="3"/>
        <v/>
      </c>
      <c r="Y6" s="15" t="str">
        <f t="shared" si="3"/>
        <v/>
      </c>
      <c r="Z6" s="15" t="str">
        <f t="shared" si="3"/>
        <v/>
      </c>
      <c r="AA6" s="15" t="str">
        <f t="shared" si="3"/>
        <v/>
      </c>
      <c r="AB6" s="15" t="str">
        <f t="shared" si="3"/>
        <v/>
      </c>
      <c r="AC6" s="15" t="str">
        <f t="shared" si="3"/>
        <v/>
      </c>
      <c r="AD6" s="15" t="str">
        <f t="shared" si="3"/>
        <v/>
      </c>
      <c r="AE6" s="15" t="str">
        <f t="shared" si="3"/>
        <v/>
      </c>
      <c r="AF6" s="15" t="str">
        <f t="shared" si="3"/>
        <v/>
      </c>
      <c r="AG6" s="15" t="str">
        <f t="shared" si="3"/>
        <v/>
      </c>
      <c r="AH6" s="16" t="str">
        <f t="shared" ref="AH6:AH25" si="4">IF($A6="","",SUMPRODUCT(COUNTIF($C6:$AG6,$B$35:$B$39)*($B$35:$B$39&lt;&gt;"")))</f>
        <v/>
      </c>
      <c r="AI6" s="17" t="str">
        <f t="shared" ref="AI6:AI25" si="5">IF($A6="","",SUMPRODUCT(COUNTIF($C6:$AG6,$B$35:$B$39)*($B$35:$B$39&lt;&gt;""),$L$35:$L$39))</f>
        <v/>
      </c>
      <c r="AJ6" s="18" t="str">
        <f t="shared" ref="AJ6:AJ25" si="6">IF($A6="","",MAX(SUMPRODUCT(($C$28:$AG$28=1)*SUMIF($B$35:$B$39,$C6:$AG6,$L$35:$L$39)),SUMPRODUCT(($C$28:$AG$28=2)*SUMIF($B$35:$B$39,$C6:$AG6,$L$35:$L$39)),SUMPRODUCT(($C$28:$AG$28=3)*SUMIF($B$35:$B$39,$C6:$AG6,$L$35:$L$39)),SUMPRODUCT(($C$28:$AG$28=4)*SUMIF($B$35:$B$39,$C6:$AG6,$L$35:$L$39)),SUMPRODUCT(($C$28:$AG$28=5)*SUMIF($B$35:$B$39,$C6:$AG6,$L$35:$L$39)),SUMPRODUCT(($C$28:$AG$28=6)*SUMIF($B$35:$B$39,$C6:$AG6,$L$35:$L$39))))</f>
        <v/>
      </c>
      <c r="AK6" s="15" t="str">
        <f t="shared" ref="AK6:AK25" si="7">IF($A6="","",COUNTIF($C6:$AG6,"İ"))</f>
        <v/>
      </c>
      <c r="AL6" s="15" t="str">
        <f t="shared" ref="AL6:AL25" si="8">IF($A6="","",SUMPRODUCT(COUNTIF($C6:$AG6,$B$35:$B$39)*($B$35:$B$39&lt;&gt;"")*($O$35:$O$39="E")))</f>
        <v/>
      </c>
    </row>
    <row r="7" spans="1:38" ht="17" customHeight="1" x14ac:dyDescent="0.2">
      <c r="A7" s="13"/>
      <c r="B7" s="14"/>
      <c r="C7" s="15" t="str">
        <f t="shared" si="1"/>
        <v/>
      </c>
      <c r="D7" s="15" t="str">
        <f t="shared" si="1"/>
        <v/>
      </c>
      <c r="E7" s="15" t="str">
        <f t="shared" si="1"/>
        <v/>
      </c>
      <c r="F7" s="15" t="str">
        <f t="shared" si="1"/>
        <v/>
      </c>
      <c r="G7" s="15" t="str">
        <f t="shared" si="1"/>
        <v/>
      </c>
      <c r="H7" s="15" t="str">
        <f t="shared" si="1"/>
        <v/>
      </c>
      <c r="I7" s="15" t="str">
        <f t="shared" si="1"/>
        <v/>
      </c>
      <c r="J7" s="15" t="str">
        <f t="shared" si="1"/>
        <v/>
      </c>
      <c r="K7" s="15" t="str">
        <f t="shared" si="1"/>
        <v/>
      </c>
      <c r="L7" s="15" t="str">
        <f t="shared" si="1"/>
        <v/>
      </c>
      <c r="M7" s="15" t="str">
        <f t="shared" si="2"/>
        <v/>
      </c>
      <c r="N7" s="15" t="str">
        <f t="shared" si="2"/>
        <v/>
      </c>
      <c r="O7" s="15" t="str">
        <f t="shared" si="2"/>
        <v/>
      </c>
      <c r="P7" s="15" t="str">
        <f t="shared" si="2"/>
        <v/>
      </c>
      <c r="Q7" s="15" t="str">
        <f t="shared" si="2"/>
        <v/>
      </c>
      <c r="R7" s="15" t="str">
        <f t="shared" si="2"/>
        <v/>
      </c>
      <c r="S7" s="15" t="str">
        <f t="shared" si="2"/>
        <v/>
      </c>
      <c r="T7" s="15" t="str">
        <f t="shared" si="2"/>
        <v/>
      </c>
      <c r="U7" s="15" t="str">
        <f t="shared" si="2"/>
        <v/>
      </c>
      <c r="V7" s="15" t="str">
        <f t="shared" si="2"/>
        <v/>
      </c>
      <c r="W7" s="15" t="str">
        <f t="shared" si="3"/>
        <v/>
      </c>
      <c r="X7" s="15" t="str">
        <f t="shared" si="3"/>
        <v/>
      </c>
      <c r="Y7" s="15" t="str">
        <f t="shared" si="3"/>
        <v/>
      </c>
      <c r="Z7" s="15" t="str">
        <f t="shared" si="3"/>
        <v/>
      </c>
      <c r="AA7" s="15" t="str">
        <f t="shared" si="3"/>
        <v/>
      </c>
      <c r="AB7" s="15" t="str">
        <f t="shared" si="3"/>
        <v/>
      </c>
      <c r="AC7" s="15" t="str">
        <f t="shared" si="3"/>
        <v/>
      </c>
      <c r="AD7" s="15" t="str">
        <f t="shared" si="3"/>
        <v/>
      </c>
      <c r="AE7" s="15" t="str">
        <f t="shared" si="3"/>
        <v/>
      </c>
      <c r="AF7" s="15" t="str">
        <f t="shared" si="3"/>
        <v/>
      </c>
      <c r="AG7" s="15" t="str">
        <f t="shared" si="3"/>
        <v/>
      </c>
      <c r="AH7" s="16" t="str">
        <f t="shared" si="4"/>
        <v/>
      </c>
      <c r="AI7" s="17" t="str">
        <f t="shared" si="5"/>
        <v/>
      </c>
      <c r="AJ7" s="18" t="str">
        <f t="shared" si="6"/>
        <v/>
      </c>
      <c r="AK7" s="15" t="str">
        <f t="shared" si="7"/>
        <v/>
      </c>
      <c r="AL7" s="15" t="str">
        <f t="shared" si="8"/>
        <v/>
      </c>
    </row>
    <row r="8" spans="1:38" ht="17" customHeight="1" x14ac:dyDescent="0.2">
      <c r="A8" s="13"/>
      <c r="B8" s="14"/>
      <c r="C8" s="15" t="str">
        <f t="shared" si="1"/>
        <v/>
      </c>
      <c r="D8" s="15" t="str">
        <f t="shared" si="1"/>
        <v/>
      </c>
      <c r="E8" s="15" t="str">
        <f t="shared" si="1"/>
        <v/>
      </c>
      <c r="F8" s="15" t="str">
        <f t="shared" si="1"/>
        <v/>
      </c>
      <c r="G8" s="15" t="str">
        <f t="shared" si="1"/>
        <v/>
      </c>
      <c r="H8" s="15" t="str">
        <f t="shared" si="1"/>
        <v/>
      </c>
      <c r="I8" s="15" t="str">
        <f t="shared" si="1"/>
        <v/>
      </c>
      <c r="J8" s="15" t="str">
        <f t="shared" si="1"/>
        <v/>
      </c>
      <c r="K8" s="15" t="str">
        <f t="shared" si="1"/>
        <v/>
      </c>
      <c r="L8" s="15" t="str">
        <f t="shared" si="1"/>
        <v/>
      </c>
      <c r="M8" s="15" t="str">
        <f t="shared" si="2"/>
        <v/>
      </c>
      <c r="N8" s="15" t="str">
        <f t="shared" si="2"/>
        <v/>
      </c>
      <c r="O8" s="15" t="str">
        <f t="shared" si="2"/>
        <v/>
      </c>
      <c r="P8" s="15" t="str">
        <f t="shared" si="2"/>
        <v/>
      </c>
      <c r="Q8" s="15" t="str">
        <f t="shared" si="2"/>
        <v/>
      </c>
      <c r="R8" s="15" t="str">
        <f t="shared" si="2"/>
        <v/>
      </c>
      <c r="S8" s="15" t="str">
        <f t="shared" si="2"/>
        <v/>
      </c>
      <c r="T8" s="15" t="str">
        <f t="shared" si="2"/>
        <v/>
      </c>
      <c r="U8" s="15" t="str">
        <f t="shared" si="2"/>
        <v/>
      </c>
      <c r="V8" s="15" t="str">
        <f t="shared" si="2"/>
        <v/>
      </c>
      <c r="W8" s="15" t="str">
        <f t="shared" si="3"/>
        <v/>
      </c>
      <c r="X8" s="15" t="str">
        <f t="shared" si="3"/>
        <v/>
      </c>
      <c r="Y8" s="15" t="str">
        <f t="shared" si="3"/>
        <v/>
      </c>
      <c r="Z8" s="15" t="str">
        <f t="shared" si="3"/>
        <v/>
      </c>
      <c r="AA8" s="15" t="str">
        <f t="shared" si="3"/>
        <v/>
      </c>
      <c r="AB8" s="15" t="str">
        <f t="shared" si="3"/>
        <v/>
      </c>
      <c r="AC8" s="15" t="str">
        <f t="shared" si="3"/>
        <v/>
      </c>
      <c r="AD8" s="15" t="str">
        <f t="shared" si="3"/>
        <v/>
      </c>
      <c r="AE8" s="15" t="str">
        <f t="shared" si="3"/>
        <v/>
      </c>
      <c r="AF8" s="15" t="str">
        <f t="shared" si="3"/>
        <v/>
      </c>
      <c r="AG8" s="15" t="str">
        <f t="shared" si="3"/>
        <v/>
      </c>
      <c r="AH8" s="16" t="str">
        <f t="shared" si="4"/>
        <v/>
      </c>
      <c r="AI8" s="17" t="str">
        <f t="shared" si="5"/>
        <v/>
      </c>
      <c r="AJ8" s="18" t="str">
        <f t="shared" si="6"/>
        <v/>
      </c>
      <c r="AK8" s="15" t="str">
        <f t="shared" si="7"/>
        <v/>
      </c>
      <c r="AL8" s="15" t="str">
        <f t="shared" si="8"/>
        <v/>
      </c>
    </row>
    <row r="9" spans="1:38" ht="17" customHeight="1" x14ac:dyDescent="0.2">
      <c r="A9" s="13"/>
      <c r="B9" s="14"/>
      <c r="C9" s="15" t="str">
        <f t="shared" si="1"/>
        <v/>
      </c>
      <c r="D9" s="15" t="str">
        <f t="shared" si="1"/>
        <v/>
      </c>
      <c r="E9" s="15" t="str">
        <f t="shared" si="1"/>
        <v/>
      </c>
      <c r="F9" s="15" t="str">
        <f t="shared" si="1"/>
        <v/>
      </c>
      <c r="G9" s="15" t="str">
        <f t="shared" si="1"/>
        <v/>
      </c>
      <c r="H9" s="15" t="str">
        <f t="shared" si="1"/>
        <v/>
      </c>
      <c r="I9" s="15" t="str">
        <f t="shared" si="1"/>
        <v/>
      </c>
      <c r="J9" s="15" t="str">
        <f t="shared" si="1"/>
        <v/>
      </c>
      <c r="K9" s="15" t="str">
        <f t="shared" si="1"/>
        <v/>
      </c>
      <c r="L9" s="15" t="str">
        <f t="shared" si="1"/>
        <v/>
      </c>
      <c r="M9" s="15" t="str">
        <f t="shared" si="2"/>
        <v/>
      </c>
      <c r="N9" s="15" t="str">
        <f t="shared" si="2"/>
        <v/>
      </c>
      <c r="O9" s="15" t="str">
        <f t="shared" si="2"/>
        <v/>
      </c>
      <c r="P9" s="15" t="str">
        <f t="shared" si="2"/>
        <v/>
      </c>
      <c r="Q9" s="15" t="str">
        <f t="shared" si="2"/>
        <v/>
      </c>
      <c r="R9" s="15" t="str">
        <f t="shared" si="2"/>
        <v/>
      </c>
      <c r="S9" s="15" t="str">
        <f t="shared" si="2"/>
        <v/>
      </c>
      <c r="T9" s="15" t="str">
        <f t="shared" si="2"/>
        <v/>
      </c>
      <c r="U9" s="15" t="str">
        <f t="shared" si="2"/>
        <v/>
      </c>
      <c r="V9" s="15" t="str">
        <f t="shared" si="2"/>
        <v/>
      </c>
      <c r="W9" s="15" t="str">
        <f t="shared" si="3"/>
        <v/>
      </c>
      <c r="X9" s="15" t="str">
        <f t="shared" si="3"/>
        <v/>
      </c>
      <c r="Y9" s="15" t="str">
        <f t="shared" si="3"/>
        <v/>
      </c>
      <c r="Z9" s="15" t="str">
        <f t="shared" si="3"/>
        <v/>
      </c>
      <c r="AA9" s="15" t="str">
        <f t="shared" si="3"/>
        <v/>
      </c>
      <c r="AB9" s="15" t="str">
        <f t="shared" si="3"/>
        <v/>
      </c>
      <c r="AC9" s="15" t="str">
        <f t="shared" si="3"/>
        <v/>
      </c>
      <c r="AD9" s="15" t="str">
        <f t="shared" si="3"/>
        <v/>
      </c>
      <c r="AE9" s="15" t="str">
        <f t="shared" si="3"/>
        <v/>
      </c>
      <c r="AF9" s="15" t="str">
        <f t="shared" si="3"/>
        <v/>
      </c>
      <c r="AG9" s="15" t="str">
        <f t="shared" si="3"/>
        <v/>
      </c>
      <c r="AH9" s="16" t="str">
        <f t="shared" si="4"/>
        <v/>
      </c>
      <c r="AI9" s="17" t="str">
        <f t="shared" si="5"/>
        <v/>
      </c>
      <c r="AJ9" s="18" t="str">
        <f t="shared" si="6"/>
        <v/>
      </c>
      <c r="AK9" s="15" t="str">
        <f t="shared" si="7"/>
        <v/>
      </c>
      <c r="AL9" s="15" t="str">
        <f t="shared" si="8"/>
        <v/>
      </c>
    </row>
    <row r="10" spans="1:38" ht="17" customHeight="1" x14ac:dyDescent="0.2">
      <c r="A10" s="13"/>
      <c r="B10" s="14"/>
      <c r="C10" s="15" t="str">
        <f t="shared" si="1"/>
        <v/>
      </c>
      <c r="D10" s="15" t="str">
        <f t="shared" si="1"/>
        <v/>
      </c>
      <c r="E10" s="15" t="str">
        <f t="shared" si="1"/>
        <v/>
      </c>
      <c r="F10" s="15" t="str">
        <f t="shared" si="1"/>
        <v/>
      </c>
      <c r="G10" s="15" t="str">
        <f t="shared" si="1"/>
        <v/>
      </c>
      <c r="H10" s="15" t="str">
        <f t="shared" si="1"/>
        <v/>
      </c>
      <c r="I10" s="15" t="str">
        <f t="shared" si="1"/>
        <v/>
      </c>
      <c r="J10" s="15" t="str">
        <f t="shared" si="1"/>
        <v/>
      </c>
      <c r="K10" s="15" t="str">
        <f t="shared" si="1"/>
        <v/>
      </c>
      <c r="L10" s="15" t="str">
        <f t="shared" si="1"/>
        <v/>
      </c>
      <c r="M10" s="15" t="str">
        <f t="shared" si="2"/>
        <v/>
      </c>
      <c r="N10" s="15" t="str">
        <f t="shared" si="2"/>
        <v/>
      </c>
      <c r="O10" s="15" t="str">
        <f t="shared" si="2"/>
        <v/>
      </c>
      <c r="P10" s="15" t="str">
        <f t="shared" si="2"/>
        <v/>
      </c>
      <c r="Q10" s="15" t="str">
        <f t="shared" si="2"/>
        <v/>
      </c>
      <c r="R10" s="15" t="str">
        <f t="shared" si="2"/>
        <v/>
      </c>
      <c r="S10" s="15" t="str">
        <f t="shared" si="2"/>
        <v/>
      </c>
      <c r="T10" s="15" t="str">
        <f t="shared" si="2"/>
        <v/>
      </c>
      <c r="U10" s="15" t="str">
        <f t="shared" si="2"/>
        <v/>
      </c>
      <c r="V10" s="15" t="str">
        <f t="shared" si="2"/>
        <v/>
      </c>
      <c r="W10" s="15" t="str">
        <f t="shared" si="3"/>
        <v/>
      </c>
      <c r="X10" s="15" t="str">
        <f t="shared" si="3"/>
        <v/>
      </c>
      <c r="Y10" s="15" t="str">
        <f t="shared" si="3"/>
        <v/>
      </c>
      <c r="Z10" s="15" t="str">
        <f t="shared" si="3"/>
        <v/>
      </c>
      <c r="AA10" s="15" t="str">
        <f t="shared" si="3"/>
        <v/>
      </c>
      <c r="AB10" s="15" t="str">
        <f t="shared" si="3"/>
        <v/>
      </c>
      <c r="AC10" s="15" t="str">
        <f t="shared" si="3"/>
        <v/>
      </c>
      <c r="AD10" s="15" t="str">
        <f t="shared" si="3"/>
        <v/>
      </c>
      <c r="AE10" s="15" t="str">
        <f t="shared" si="3"/>
        <v/>
      </c>
      <c r="AF10" s="15" t="str">
        <f t="shared" si="3"/>
        <v/>
      </c>
      <c r="AG10" s="15" t="str">
        <f t="shared" si="3"/>
        <v/>
      </c>
      <c r="AH10" s="16" t="str">
        <f t="shared" si="4"/>
        <v/>
      </c>
      <c r="AI10" s="17" t="str">
        <f t="shared" si="5"/>
        <v/>
      </c>
      <c r="AJ10" s="18" t="str">
        <f t="shared" si="6"/>
        <v/>
      </c>
      <c r="AK10" s="15" t="str">
        <f t="shared" si="7"/>
        <v/>
      </c>
      <c r="AL10" s="15" t="str">
        <f t="shared" si="8"/>
        <v/>
      </c>
    </row>
    <row r="11" spans="1:38" ht="17" customHeight="1" x14ac:dyDescent="0.2">
      <c r="A11" s="13"/>
      <c r="B11" s="14"/>
      <c r="C11" s="15" t="str">
        <f t="shared" si="1"/>
        <v/>
      </c>
      <c r="D11" s="15" t="str">
        <f t="shared" si="1"/>
        <v/>
      </c>
      <c r="E11" s="15" t="str">
        <f t="shared" si="1"/>
        <v/>
      </c>
      <c r="F11" s="15" t="str">
        <f t="shared" si="1"/>
        <v/>
      </c>
      <c r="G11" s="15" t="str">
        <f t="shared" si="1"/>
        <v/>
      </c>
      <c r="H11" s="15" t="str">
        <f t="shared" si="1"/>
        <v/>
      </c>
      <c r="I11" s="15" t="str">
        <f t="shared" si="1"/>
        <v/>
      </c>
      <c r="J11" s="15" t="str">
        <f t="shared" si="1"/>
        <v/>
      </c>
      <c r="K11" s="15" t="str">
        <f t="shared" si="1"/>
        <v/>
      </c>
      <c r="L11" s="15" t="str">
        <f t="shared" si="1"/>
        <v/>
      </c>
      <c r="M11" s="15" t="str">
        <f t="shared" si="2"/>
        <v/>
      </c>
      <c r="N11" s="15" t="str">
        <f t="shared" si="2"/>
        <v/>
      </c>
      <c r="O11" s="15" t="str">
        <f t="shared" si="2"/>
        <v/>
      </c>
      <c r="P11" s="15" t="str">
        <f t="shared" si="2"/>
        <v/>
      </c>
      <c r="Q11" s="15" t="str">
        <f t="shared" si="2"/>
        <v/>
      </c>
      <c r="R11" s="15" t="str">
        <f t="shared" si="2"/>
        <v/>
      </c>
      <c r="S11" s="15" t="str">
        <f t="shared" si="2"/>
        <v/>
      </c>
      <c r="T11" s="15" t="str">
        <f t="shared" si="2"/>
        <v/>
      </c>
      <c r="U11" s="15" t="str">
        <f t="shared" si="2"/>
        <v/>
      </c>
      <c r="V11" s="15" t="str">
        <f t="shared" si="2"/>
        <v/>
      </c>
      <c r="W11" s="15" t="str">
        <f t="shared" si="3"/>
        <v/>
      </c>
      <c r="X11" s="15" t="str">
        <f t="shared" si="3"/>
        <v/>
      </c>
      <c r="Y11" s="15" t="str">
        <f t="shared" si="3"/>
        <v/>
      </c>
      <c r="Z11" s="15" t="str">
        <f t="shared" si="3"/>
        <v/>
      </c>
      <c r="AA11" s="15" t="str">
        <f t="shared" si="3"/>
        <v/>
      </c>
      <c r="AB11" s="15" t="str">
        <f t="shared" si="3"/>
        <v/>
      </c>
      <c r="AC11" s="15" t="str">
        <f t="shared" si="3"/>
        <v/>
      </c>
      <c r="AD11" s="15" t="str">
        <f t="shared" si="3"/>
        <v/>
      </c>
      <c r="AE11" s="15" t="str">
        <f t="shared" si="3"/>
        <v/>
      </c>
      <c r="AF11" s="15" t="str">
        <f t="shared" si="3"/>
        <v/>
      </c>
      <c r="AG11" s="15" t="str">
        <f t="shared" si="3"/>
        <v/>
      </c>
      <c r="AH11" s="16" t="str">
        <f t="shared" si="4"/>
        <v/>
      </c>
      <c r="AI11" s="17" t="str">
        <f t="shared" si="5"/>
        <v/>
      </c>
      <c r="AJ11" s="18" t="str">
        <f t="shared" si="6"/>
        <v/>
      </c>
      <c r="AK11" s="15" t="str">
        <f t="shared" si="7"/>
        <v/>
      </c>
      <c r="AL11" s="15" t="str">
        <f t="shared" si="8"/>
        <v/>
      </c>
    </row>
    <row r="12" spans="1:38" ht="17" customHeight="1" x14ac:dyDescent="0.2">
      <c r="A12" s="13"/>
      <c r="B12" s="14"/>
      <c r="C12" s="15" t="str">
        <f t="shared" si="1"/>
        <v/>
      </c>
      <c r="D12" s="15" t="str">
        <f t="shared" si="1"/>
        <v/>
      </c>
      <c r="E12" s="15" t="str">
        <f t="shared" si="1"/>
        <v/>
      </c>
      <c r="F12" s="15" t="str">
        <f t="shared" si="1"/>
        <v/>
      </c>
      <c r="G12" s="15" t="str">
        <f t="shared" si="1"/>
        <v/>
      </c>
      <c r="H12" s="15" t="str">
        <f t="shared" si="1"/>
        <v/>
      </c>
      <c r="I12" s="15" t="str">
        <f t="shared" si="1"/>
        <v/>
      </c>
      <c r="J12" s="15" t="str">
        <f t="shared" si="1"/>
        <v/>
      </c>
      <c r="K12" s="15" t="str">
        <f t="shared" si="1"/>
        <v/>
      </c>
      <c r="L12" s="15" t="str">
        <f t="shared" si="1"/>
        <v/>
      </c>
      <c r="M12" s="15" t="str">
        <f t="shared" si="2"/>
        <v/>
      </c>
      <c r="N12" s="15" t="str">
        <f t="shared" si="2"/>
        <v/>
      </c>
      <c r="O12" s="15" t="str">
        <f t="shared" si="2"/>
        <v/>
      </c>
      <c r="P12" s="15" t="str">
        <f t="shared" si="2"/>
        <v/>
      </c>
      <c r="Q12" s="15" t="str">
        <f t="shared" si="2"/>
        <v/>
      </c>
      <c r="R12" s="15" t="str">
        <f t="shared" si="2"/>
        <v/>
      </c>
      <c r="S12" s="15" t="str">
        <f t="shared" si="2"/>
        <v/>
      </c>
      <c r="T12" s="15" t="str">
        <f t="shared" si="2"/>
        <v/>
      </c>
      <c r="U12" s="15" t="str">
        <f t="shared" si="2"/>
        <v/>
      </c>
      <c r="V12" s="15" t="str">
        <f t="shared" si="2"/>
        <v/>
      </c>
      <c r="W12" s="15" t="str">
        <f t="shared" si="3"/>
        <v/>
      </c>
      <c r="X12" s="15" t="str">
        <f t="shared" si="3"/>
        <v/>
      </c>
      <c r="Y12" s="15" t="str">
        <f t="shared" si="3"/>
        <v/>
      </c>
      <c r="Z12" s="15" t="str">
        <f t="shared" si="3"/>
        <v/>
      </c>
      <c r="AA12" s="15" t="str">
        <f t="shared" si="3"/>
        <v/>
      </c>
      <c r="AB12" s="15" t="str">
        <f t="shared" si="3"/>
        <v/>
      </c>
      <c r="AC12" s="15" t="str">
        <f t="shared" si="3"/>
        <v/>
      </c>
      <c r="AD12" s="15" t="str">
        <f t="shared" si="3"/>
        <v/>
      </c>
      <c r="AE12" s="15" t="str">
        <f t="shared" si="3"/>
        <v/>
      </c>
      <c r="AF12" s="15" t="str">
        <f t="shared" si="3"/>
        <v/>
      </c>
      <c r="AG12" s="15" t="str">
        <f t="shared" si="3"/>
        <v/>
      </c>
      <c r="AH12" s="16" t="str">
        <f t="shared" si="4"/>
        <v/>
      </c>
      <c r="AI12" s="17" t="str">
        <f t="shared" si="5"/>
        <v/>
      </c>
      <c r="AJ12" s="18" t="str">
        <f t="shared" si="6"/>
        <v/>
      </c>
      <c r="AK12" s="15" t="str">
        <f t="shared" si="7"/>
        <v/>
      </c>
      <c r="AL12" s="15" t="str">
        <f t="shared" si="8"/>
        <v/>
      </c>
    </row>
    <row r="13" spans="1:38" ht="17" customHeight="1" x14ac:dyDescent="0.2">
      <c r="A13" s="13"/>
      <c r="B13" s="14"/>
      <c r="C13" s="15" t="str">
        <f t="shared" si="1"/>
        <v/>
      </c>
      <c r="D13" s="15" t="str">
        <f t="shared" si="1"/>
        <v/>
      </c>
      <c r="E13" s="15" t="str">
        <f t="shared" si="1"/>
        <v/>
      </c>
      <c r="F13" s="15" t="str">
        <f t="shared" si="1"/>
        <v/>
      </c>
      <c r="G13" s="15" t="str">
        <f t="shared" si="1"/>
        <v/>
      </c>
      <c r="H13" s="15" t="str">
        <f t="shared" si="1"/>
        <v/>
      </c>
      <c r="I13" s="15" t="str">
        <f t="shared" si="1"/>
        <v/>
      </c>
      <c r="J13" s="15" t="str">
        <f t="shared" si="1"/>
        <v/>
      </c>
      <c r="K13" s="15" t="str">
        <f t="shared" si="1"/>
        <v/>
      </c>
      <c r="L13" s="15" t="str">
        <f t="shared" si="1"/>
        <v/>
      </c>
      <c r="M13" s="15" t="str">
        <f t="shared" si="2"/>
        <v/>
      </c>
      <c r="N13" s="15" t="str">
        <f t="shared" si="2"/>
        <v/>
      </c>
      <c r="O13" s="15" t="str">
        <f t="shared" si="2"/>
        <v/>
      </c>
      <c r="P13" s="15" t="str">
        <f t="shared" si="2"/>
        <v/>
      </c>
      <c r="Q13" s="15" t="str">
        <f t="shared" si="2"/>
        <v/>
      </c>
      <c r="R13" s="15" t="str">
        <f t="shared" si="2"/>
        <v/>
      </c>
      <c r="S13" s="15" t="str">
        <f t="shared" si="2"/>
        <v/>
      </c>
      <c r="T13" s="15" t="str">
        <f t="shared" si="2"/>
        <v/>
      </c>
      <c r="U13" s="15" t="str">
        <f t="shared" si="2"/>
        <v/>
      </c>
      <c r="V13" s="15" t="str">
        <f t="shared" si="2"/>
        <v/>
      </c>
      <c r="W13" s="15" t="str">
        <f t="shared" si="3"/>
        <v/>
      </c>
      <c r="X13" s="15" t="str">
        <f t="shared" si="3"/>
        <v/>
      </c>
      <c r="Y13" s="15" t="str">
        <f t="shared" si="3"/>
        <v/>
      </c>
      <c r="Z13" s="15" t="str">
        <f t="shared" si="3"/>
        <v/>
      </c>
      <c r="AA13" s="15" t="str">
        <f t="shared" si="3"/>
        <v/>
      </c>
      <c r="AB13" s="15" t="str">
        <f t="shared" si="3"/>
        <v/>
      </c>
      <c r="AC13" s="15" t="str">
        <f t="shared" si="3"/>
        <v/>
      </c>
      <c r="AD13" s="15" t="str">
        <f t="shared" si="3"/>
        <v/>
      </c>
      <c r="AE13" s="15" t="str">
        <f t="shared" si="3"/>
        <v/>
      </c>
      <c r="AF13" s="15" t="str">
        <f t="shared" si="3"/>
        <v/>
      </c>
      <c r="AG13" s="15" t="str">
        <f t="shared" si="3"/>
        <v/>
      </c>
      <c r="AH13" s="16" t="str">
        <f t="shared" si="4"/>
        <v/>
      </c>
      <c r="AI13" s="17" t="str">
        <f t="shared" si="5"/>
        <v/>
      </c>
      <c r="AJ13" s="18" t="str">
        <f t="shared" si="6"/>
        <v/>
      </c>
      <c r="AK13" s="15" t="str">
        <f t="shared" si="7"/>
        <v/>
      </c>
      <c r="AL13" s="15" t="str">
        <f t="shared" si="8"/>
        <v/>
      </c>
    </row>
    <row r="14" spans="1:38" ht="17" customHeight="1" x14ac:dyDescent="0.2">
      <c r="A14" s="13"/>
      <c r="B14" s="14"/>
      <c r="C14" s="15" t="str">
        <f t="shared" si="1"/>
        <v/>
      </c>
      <c r="D14" s="15" t="str">
        <f t="shared" si="1"/>
        <v/>
      </c>
      <c r="E14" s="15" t="str">
        <f t="shared" si="1"/>
        <v/>
      </c>
      <c r="F14" s="15" t="str">
        <f t="shared" si="1"/>
        <v/>
      </c>
      <c r="G14" s="15" t="str">
        <f t="shared" si="1"/>
        <v/>
      </c>
      <c r="H14" s="15" t="str">
        <f t="shared" si="1"/>
        <v/>
      </c>
      <c r="I14" s="15" t="str">
        <f t="shared" si="1"/>
        <v/>
      </c>
      <c r="J14" s="15" t="str">
        <f t="shared" si="1"/>
        <v/>
      </c>
      <c r="K14" s="15" t="str">
        <f t="shared" si="1"/>
        <v/>
      </c>
      <c r="L14" s="15" t="str">
        <f t="shared" si="1"/>
        <v/>
      </c>
      <c r="M14" s="15" t="str">
        <f t="shared" si="2"/>
        <v/>
      </c>
      <c r="N14" s="15" t="str">
        <f t="shared" si="2"/>
        <v/>
      </c>
      <c r="O14" s="15" t="str">
        <f t="shared" si="2"/>
        <v/>
      </c>
      <c r="P14" s="15" t="str">
        <f t="shared" si="2"/>
        <v/>
      </c>
      <c r="Q14" s="15" t="str">
        <f t="shared" si="2"/>
        <v/>
      </c>
      <c r="R14" s="15" t="str">
        <f t="shared" si="2"/>
        <v/>
      </c>
      <c r="S14" s="15" t="str">
        <f t="shared" si="2"/>
        <v/>
      </c>
      <c r="T14" s="15" t="str">
        <f t="shared" si="2"/>
        <v/>
      </c>
      <c r="U14" s="15" t="str">
        <f t="shared" si="2"/>
        <v/>
      </c>
      <c r="V14" s="15" t="str">
        <f t="shared" si="2"/>
        <v/>
      </c>
      <c r="W14" s="15" t="str">
        <f t="shared" si="3"/>
        <v/>
      </c>
      <c r="X14" s="15" t="str">
        <f t="shared" si="3"/>
        <v/>
      </c>
      <c r="Y14" s="15" t="str">
        <f t="shared" si="3"/>
        <v/>
      </c>
      <c r="Z14" s="15" t="str">
        <f t="shared" si="3"/>
        <v/>
      </c>
      <c r="AA14" s="15" t="str">
        <f t="shared" si="3"/>
        <v/>
      </c>
      <c r="AB14" s="15" t="str">
        <f t="shared" si="3"/>
        <v/>
      </c>
      <c r="AC14" s="15" t="str">
        <f t="shared" si="3"/>
        <v/>
      </c>
      <c r="AD14" s="15" t="str">
        <f t="shared" si="3"/>
        <v/>
      </c>
      <c r="AE14" s="15" t="str">
        <f t="shared" si="3"/>
        <v/>
      </c>
      <c r="AF14" s="15" t="str">
        <f t="shared" si="3"/>
        <v/>
      </c>
      <c r="AG14" s="15" t="str">
        <f t="shared" si="3"/>
        <v/>
      </c>
      <c r="AH14" s="16" t="str">
        <f t="shared" si="4"/>
        <v/>
      </c>
      <c r="AI14" s="17" t="str">
        <f t="shared" si="5"/>
        <v/>
      </c>
      <c r="AJ14" s="18" t="str">
        <f t="shared" si="6"/>
        <v/>
      </c>
      <c r="AK14" s="15" t="str">
        <f t="shared" si="7"/>
        <v/>
      </c>
      <c r="AL14" s="15" t="str">
        <f t="shared" si="8"/>
        <v/>
      </c>
    </row>
    <row r="15" spans="1:38" ht="17" customHeight="1" x14ac:dyDescent="0.2">
      <c r="A15" s="13"/>
      <c r="B15" s="14"/>
      <c r="C15" s="15" t="str">
        <f t="shared" si="1"/>
        <v/>
      </c>
      <c r="D15" s="15" t="str">
        <f t="shared" si="1"/>
        <v/>
      </c>
      <c r="E15" s="15" t="str">
        <f t="shared" si="1"/>
        <v/>
      </c>
      <c r="F15" s="15" t="str">
        <f t="shared" si="1"/>
        <v/>
      </c>
      <c r="G15" s="15" t="str">
        <f t="shared" si="1"/>
        <v/>
      </c>
      <c r="H15" s="15" t="str">
        <f t="shared" si="1"/>
        <v/>
      </c>
      <c r="I15" s="15" t="str">
        <f t="shared" si="1"/>
        <v/>
      </c>
      <c r="J15" s="15" t="str">
        <f t="shared" si="1"/>
        <v/>
      </c>
      <c r="K15" s="15" t="str">
        <f t="shared" si="1"/>
        <v/>
      </c>
      <c r="L15" s="15" t="str">
        <f t="shared" si="1"/>
        <v/>
      </c>
      <c r="M15" s="15" t="str">
        <f t="shared" si="2"/>
        <v/>
      </c>
      <c r="N15" s="15" t="str">
        <f t="shared" si="2"/>
        <v/>
      </c>
      <c r="O15" s="15" t="str">
        <f t="shared" si="2"/>
        <v/>
      </c>
      <c r="P15" s="15" t="str">
        <f t="shared" si="2"/>
        <v/>
      </c>
      <c r="Q15" s="15" t="str">
        <f t="shared" si="2"/>
        <v/>
      </c>
      <c r="R15" s="15" t="str">
        <f t="shared" si="2"/>
        <v/>
      </c>
      <c r="S15" s="15" t="str">
        <f t="shared" si="2"/>
        <v/>
      </c>
      <c r="T15" s="15" t="str">
        <f t="shared" si="2"/>
        <v/>
      </c>
      <c r="U15" s="15" t="str">
        <f t="shared" si="2"/>
        <v/>
      </c>
      <c r="V15" s="15" t="str">
        <f t="shared" si="2"/>
        <v/>
      </c>
      <c r="W15" s="15" t="str">
        <f t="shared" si="3"/>
        <v/>
      </c>
      <c r="X15" s="15" t="str">
        <f t="shared" si="3"/>
        <v/>
      </c>
      <c r="Y15" s="15" t="str">
        <f t="shared" si="3"/>
        <v/>
      </c>
      <c r="Z15" s="15" t="str">
        <f t="shared" si="3"/>
        <v/>
      </c>
      <c r="AA15" s="15" t="str">
        <f t="shared" si="3"/>
        <v/>
      </c>
      <c r="AB15" s="15" t="str">
        <f t="shared" si="3"/>
        <v/>
      </c>
      <c r="AC15" s="15" t="str">
        <f t="shared" si="3"/>
        <v/>
      </c>
      <c r="AD15" s="15" t="str">
        <f t="shared" si="3"/>
        <v/>
      </c>
      <c r="AE15" s="15" t="str">
        <f t="shared" si="3"/>
        <v/>
      </c>
      <c r="AF15" s="15" t="str">
        <f t="shared" si="3"/>
        <v/>
      </c>
      <c r="AG15" s="15" t="str">
        <f t="shared" si="3"/>
        <v/>
      </c>
      <c r="AH15" s="16" t="str">
        <f t="shared" si="4"/>
        <v/>
      </c>
      <c r="AI15" s="17" t="str">
        <f t="shared" si="5"/>
        <v/>
      </c>
      <c r="AJ15" s="18" t="str">
        <f t="shared" si="6"/>
        <v/>
      </c>
      <c r="AK15" s="15" t="str">
        <f t="shared" si="7"/>
        <v/>
      </c>
      <c r="AL15" s="15" t="str">
        <f t="shared" si="8"/>
        <v/>
      </c>
    </row>
    <row r="16" spans="1:38" ht="17" customHeight="1" x14ac:dyDescent="0.2">
      <c r="A16" s="13"/>
      <c r="B16" s="14"/>
      <c r="C16" s="15" t="str">
        <f t="shared" ref="C16:L25" si="9">IF(OR($A16="",C$4="",$B$31=0),"",INDEX($C$30:$AG$30,1,MOD(DATE($B$3,$B$2,C$4)-$B$32+N($B16),$B$31)+1))</f>
        <v/>
      </c>
      <c r="D16" s="15" t="str">
        <f t="shared" si="9"/>
        <v/>
      </c>
      <c r="E16" s="15" t="str">
        <f t="shared" si="9"/>
        <v/>
      </c>
      <c r="F16" s="15" t="str">
        <f t="shared" si="9"/>
        <v/>
      </c>
      <c r="G16" s="15" t="str">
        <f t="shared" si="9"/>
        <v/>
      </c>
      <c r="H16" s="15" t="str">
        <f t="shared" si="9"/>
        <v/>
      </c>
      <c r="I16" s="15" t="str">
        <f t="shared" si="9"/>
        <v/>
      </c>
      <c r="J16" s="15" t="str">
        <f t="shared" si="9"/>
        <v/>
      </c>
      <c r="K16" s="15" t="str">
        <f t="shared" si="9"/>
        <v/>
      </c>
      <c r="L16" s="15" t="str">
        <f t="shared" si="9"/>
        <v/>
      </c>
      <c r="M16" s="15" t="str">
        <f t="shared" ref="M16:V25" si="10">IF(OR($A16="",M$4="",$B$31=0),"",INDEX($C$30:$AG$30,1,MOD(DATE($B$3,$B$2,M$4)-$B$32+N($B16),$B$31)+1))</f>
        <v/>
      </c>
      <c r="N16" s="15" t="str">
        <f t="shared" si="10"/>
        <v/>
      </c>
      <c r="O16" s="15" t="str">
        <f t="shared" si="10"/>
        <v/>
      </c>
      <c r="P16" s="15" t="str">
        <f t="shared" si="10"/>
        <v/>
      </c>
      <c r="Q16" s="15" t="str">
        <f t="shared" si="10"/>
        <v/>
      </c>
      <c r="R16" s="15" t="str">
        <f t="shared" si="10"/>
        <v/>
      </c>
      <c r="S16" s="15" t="str">
        <f t="shared" si="10"/>
        <v/>
      </c>
      <c r="T16" s="15" t="str">
        <f t="shared" si="10"/>
        <v/>
      </c>
      <c r="U16" s="15" t="str">
        <f t="shared" si="10"/>
        <v/>
      </c>
      <c r="V16" s="15" t="str">
        <f t="shared" si="10"/>
        <v/>
      </c>
      <c r="W16" s="15" t="str">
        <f t="shared" ref="W16:AG25" si="11">IF(OR($A16="",W$4="",$B$31=0),"",INDEX($C$30:$AG$30,1,MOD(DATE($B$3,$B$2,W$4)-$B$32+N($B16),$B$31)+1))</f>
        <v/>
      </c>
      <c r="X16" s="15" t="str">
        <f t="shared" si="11"/>
        <v/>
      </c>
      <c r="Y16" s="15" t="str">
        <f t="shared" si="11"/>
        <v/>
      </c>
      <c r="Z16" s="15" t="str">
        <f t="shared" si="11"/>
        <v/>
      </c>
      <c r="AA16" s="15" t="str">
        <f t="shared" si="11"/>
        <v/>
      </c>
      <c r="AB16" s="15" t="str">
        <f t="shared" si="11"/>
        <v/>
      </c>
      <c r="AC16" s="15" t="str">
        <f t="shared" si="11"/>
        <v/>
      </c>
      <c r="AD16" s="15" t="str">
        <f t="shared" si="11"/>
        <v/>
      </c>
      <c r="AE16" s="15" t="str">
        <f t="shared" si="11"/>
        <v/>
      </c>
      <c r="AF16" s="15" t="str">
        <f t="shared" si="11"/>
        <v/>
      </c>
      <c r="AG16" s="15" t="str">
        <f t="shared" si="11"/>
        <v/>
      </c>
      <c r="AH16" s="16" t="str">
        <f t="shared" si="4"/>
        <v/>
      </c>
      <c r="AI16" s="17" t="str">
        <f t="shared" si="5"/>
        <v/>
      </c>
      <c r="AJ16" s="18" t="str">
        <f t="shared" si="6"/>
        <v/>
      </c>
      <c r="AK16" s="15" t="str">
        <f t="shared" si="7"/>
        <v/>
      </c>
      <c r="AL16" s="15" t="str">
        <f t="shared" si="8"/>
        <v/>
      </c>
    </row>
    <row r="17" spans="1:38" ht="17" customHeight="1" x14ac:dyDescent="0.2">
      <c r="A17" s="13"/>
      <c r="B17" s="14"/>
      <c r="C17" s="15" t="str">
        <f t="shared" si="9"/>
        <v/>
      </c>
      <c r="D17" s="15" t="str">
        <f t="shared" si="9"/>
        <v/>
      </c>
      <c r="E17" s="15" t="str">
        <f t="shared" si="9"/>
        <v/>
      </c>
      <c r="F17" s="15" t="str">
        <f t="shared" si="9"/>
        <v/>
      </c>
      <c r="G17" s="15" t="str">
        <f t="shared" si="9"/>
        <v/>
      </c>
      <c r="H17" s="15" t="str">
        <f t="shared" si="9"/>
        <v/>
      </c>
      <c r="I17" s="15" t="str">
        <f t="shared" si="9"/>
        <v/>
      </c>
      <c r="J17" s="15" t="str">
        <f t="shared" si="9"/>
        <v/>
      </c>
      <c r="K17" s="15" t="str">
        <f t="shared" si="9"/>
        <v/>
      </c>
      <c r="L17" s="15" t="str">
        <f t="shared" si="9"/>
        <v/>
      </c>
      <c r="M17" s="15" t="str">
        <f t="shared" si="10"/>
        <v/>
      </c>
      <c r="N17" s="15" t="str">
        <f t="shared" si="10"/>
        <v/>
      </c>
      <c r="O17" s="15" t="str">
        <f t="shared" si="10"/>
        <v/>
      </c>
      <c r="P17" s="15" t="str">
        <f t="shared" si="10"/>
        <v/>
      </c>
      <c r="Q17" s="15" t="str">
        <f t="shared" si="10"/>
        <v/>
      </c>
      <c r="R17" s="15" t="str">
        <f t="shared" si="10"/>
        <v/>
      </c>
      <c r="S17" s="15" t="str">
        <f t="shared" si="10"/>
        <v/>
      </c>
      <c r="T17" s="15" t="str">
        <f t="shared" si="10"/>
        <v/>
      </c>
      <c r="U17" s="15" t="str">
        <f t="shared" si="10"/>
        <v/>
      </c>
      <c r="V17" s="15" t="str">
        <f t="shared" si="10"/>
        <v/>
      </c>
      <c r="W17" s="15" t="str">
        <f t="shared" si="11"/>
        <v/>
      </c>
      <c r="X17" s="15" t="str">
        <f t="shared" si="11"/>
        <v/>
      </c>
      <c r="Y17" s="15" t="str">
        <f t="shared" si="11"/>
        <v/>
      </c>
      <c r="Z17" s="15" t="str">
        <f t="shared" si="11"/>
        <v/>
      </c>
      <c r="AA17" s="15" t="str">
        <f t="shared" si="11"/>
        <v/>
      </c>
      <c r="AB17" s="15" t="str">
        <f t="shared" si="11"/>
        <v/>
      </c>
      <c r="AC17" s="15" t="str">
        <f t="shared" si="11"/>
        <v/>
      </c>
      <c r="AD17" s="15" t="str">
        <f t="shared" si="11"/>
        <v/>
      </c>
      <c r="AE17" s="15" t="str">
        <f t="shared" si="11"/>
        <v/>
      </c>
      <c r="AF17" s="15" t="str">
        <f t="shared" si="11"/>
        <v/>
      </c>
      <c r="AG17" s="15" t="str">
        <f t="shared" si="11"/>
        <v/>
      </c>
      <c r="AH17" s="16" t="str">
        <f t="shared" si="4"/>
        <v/>
      </c>
      <c r="AI17" s="17" t="str">
        <f t="shared" si="5"/>
        <v/>
      </c>
      <c r="AJ17" s="18" t="str">
        <f t="shared" si="6"/>
        <v/>
      </c>
      <c r="AK17" s="15" t="str">
        <f t="shared" si="7"/>
        <v/>
      </c>
      <c r="AL17" s="15" t="str">
        <f t="shared" si="8"/>
        <v/>
      </c>
    </row>
    <row r="18" spans="1:38" ht="17" customHeight="1" x14ac:dyDescent="0.2">
      <c r="A18" s="13"/>
      <c r="B18" s="14"/>
      <c r="C18" s="15" t="str">
        <f t="shared" si="9"/>
        <v/>
      </c>
      <c r="D18" s="15" t="str">
        <f t="shared" si="9"/>
        <v/>
      </c>
      <c r="E18" s="15" t="str">
        <f t="shared" si="9"/>
        <v/>
      </c>
      <c r="F18" s="15" t="str">
        <f t="shared" si="9"/>
        <v/>
      </c>
      <c r="G18" s="15" t="str">
        <f t="shared" si="9"/>
        <v/>
      </c>
      <c r="H18" s="15" t="str">
        <f t="shared" si="9"/>
        <v/>
      </c>
      <c r="I18" s="15" t="str">
        <f t="shared" si="9"/>
        <v/>
      </c>
      <c r="J18" s="15" t="str">
        <f t="shared" si="9"/>
        <v/>
      </c>
      <c r="K18" s="15" t="str">
        <f t="shared" si="9"/>
        <v/>
      </c>
      <c r="L18" s="15" t="str">
        <f t="shared" si="9"/>
        <v/>
      </c>
      <c r="M18" s="15" t="str">
        <f t="shared" si="10"/>
        <v/>
      </c>
      <c r="N18" s="15" t="str">
        <f t="shared" si="10"/>
        <v/>
      </c>
      <c r="O18" s="15" t="str">
        <f t="shared" si="10"/>
        <v/>
      </c>
      <c r="P18" s="15" t="str">
        <f t="shared" si="10"/>
        <v/>
      </c>
      <c r="Q18" s="15" t="str">
        <f t="shared" si="10"/>
        <v/>
      </c>
      <c r="R18" s="15" t="str">
        <f t="shared" si="10"/>
        <v/>
      </c>
      <c r="S18" s="15" t="str">
        <f t="shared" si="10"/>
        <v/>
      </c>
      <c r="T18" s="15" t="str">
        <f t="shared" si="10"/>
        <v/>
      </c>
      <c r="U18" s="15" t="str">
        <f t="shared" si="10"/>
        <v/>
      </c>
      <c r="V18" s="15" t="str">
        <f t="shared" si="10"/>
        <v/>
      </c>
      <c r="W18" s="15" t="str">
        <f t="shared" si="11"/>
        <v/>
      </c>
      <c r="X18" s="15" t="str">
        <f t="shared" si="11"/>
        <v/>
      </c>
      <c r="Y18" s="15" t="str">
        <f t="shared" si="11"/>
        <v/>
      </c>
      <c r="Z18" s="15" t="str">
        <f t="shared" si="11"/>
        <v/>
      </c>
      <c r="AA18" s="15" t="str">
        <f t="shared" si="11"/>
        <v/>
      </c>
      <c r="AB18" s="15" t="str">
        <f t="shared" si="11"/>
        <v/>
      </c>
      <c r="AC18" s="15" t="str">
        <f t="shared" si="11"/>
        <v/>
      </c>
      <c r="AD18" s="15" t="str">
        <f t="shared" si="11"/>
        <v/>
      </c>
      <c r="AE18" s="15" t="str">
        <f t="shared" si="11"/>
        <v/>
      </c>
      <c r="AF18" s="15" t="str">
        <f t="shared" si="11"/>
        <v/>
      </c>
      <c r="AG18" s="15" t="str">
        <f t="shared" si="11"/>
        <v/>
      </c>
      <c r="AH18" s="16" t="str">
        <f t="shared" si="4"/>
        <v/>
      </c>
      <c r="AI18" s="17" t="str">
        <f t="shared" si="5"/>
        <v/>
      </c>
      <c r="AJ18" s="18" t="str">
        <f t="shared" si="6"/>
        <v/>
      </c>
      <c r="AK18" s="15" t="str">
        <f t="shared" si="7"/>
        <v/>
      </c>
      <c r="AL18" s="15" t="str">
        <f t="shared" si="8"/>
        <v/>
      </c>
    </row>
    <row r="19" spans="1:38" ht="17" customHeight="1" x14ac:dyDescent="0.2">
      <c r="A19" s="13"/>
      <c r="B19" s="14"/>
      <c r="C19" s="15" t="str">
        <f t="shared" si="9"/>
        <v/>
      </c>
      <c r="D19" s="15" t="str">
        <f t="shared" si="9"/>
        <v/>
      </c>
      <c r="E19" s="15" t="str">
        <f t="shared" si="9"/>
        <v/>
      </c>
      <c r="F19" s="15" t="str">
        <f t="shared" si="9"/>
        <v/>
      </c>
      <c r="G19" s="15" t="str">
        <f t="shared" si="9"/>
        <v/>
      </c>
      <c r="H19" s="15" t="str">
        <f t="shared" si="9"/>
        <v/>
      </c>
      <c r="I19" s="15" t="str">
        <f t="shared" si="9"/>
        <v/>
      </c>
      <c r="J19" s="15" t="str">
        <f t="shared" si="9"/>
        <v/>
      </c>
      <c r="K19" s="15" t="str">
        <f t="shared" si="9"/>
        <v/>
      </c>
      <c r="L19" s="15" t="str">
        <f t="shared" si="9"/>
        <v/>
      </c>
      <c r="M19" s="15" t="str">
        <f t="shared" si="10"/>
        <v/>
      </c>
      <c r="N19" s="15" t="str">
        <f t="shared" si="10"/>
        <v/>
      </c>
      <c r="O19" s="15" t="str">
        <f t="shared" si="10"/>
        <v/>
      </c>
      <c r="P19" s="15" t="str">
        <f t="shared" si="10"/>
        <v/>
      </c>
      <c r="Q19" s="15" t="str">
        <f t="shared" si="10"/>
        <v/>
      </c>
      <c r="R19" s="15" t="str">
        <f t="shared" si="10"/>
        <v/>
      </c>
      <c r="S19" s="15" t="str">
        <f t="shared" si="10"/>
        <v/>
      </c>
      <c r="T19" s="15" t="str">
        <f t="shared" si="10"/>
        <v/>
      </c>
      <c r="U19" s="15" t="str">
        <f t="shared" si="10"/>
        <v/>
      </c>
      <c r="V19" s="15" t="str">
        <f t="shared" si="10"/>
        <v/>
      </c>
      <c r="W19" s="15" t="str">
        <f t="shared" si="11"/>
        <v/>
      </c>
      <c r="X19" s="15" t="str">
        <f t="shared" si="11"/>
        <v/>
      </c>
      <c r="Y19" s="15" t="str">
        <f t="shared" si="11"/>
        <v/>
      </c>
      <c r="Z19" s="15" t="str">
        <f t="shared" si="11"/>
        <v/>
      </c>
      <c r="AA19" s="15" t="str">
        <f t="shared" si="11"/>
        <v/>
      </c>
      <c r="AB19" s="15" t="str">
        <f t="shared" si="11"/>
        <v/>
      </c>
      <c r="AC19" s="15" t="str">
        <f t="shared" si="11"/>
        <v/>
      </c>
      <c r="AD19" s="15" t="str">
        <f t="shared" si="11"/>
        <v/>
      </c>
      <c r="AE19" s="15" t="str">
        <f t="shared" si="11"/>
        <v/>
      </c>
      <c r="AF19" s="15" t="str">
        <f t="shared" si="11"/>
        <v/>
      </c>
      <c r="AG19" s="15" t="str">
        <f t="shared" si="11"/>
        <v/>
      </c>
      <c r="AH19" s="16" t="str">
        <f t="shared" si="4"/>
        <v/>
      </c>
      <c r="AI19" s="17" t="str">
        <f t="shared" si="5"/>
        <v/>
      </c>
      <c r="AJ19" s="18" t="str">
        <f t="shared" si="6"/>
        <v/>
      </c>
      <c r="AK19" s="15" t="str">
        <f t="shared" si="7"/>
        <v/>
      </c>
      <c r="AL19" s="15" t="str">
        <f t="shared" si="8"/>
        <v/>
      </c>
    </row>
    <row r="20" spans="1:38" ht="17" customHeight="1" x14ac:dyDescent="0.2">
      <c r="A20" s="13"/>
      <c r="B20" s="14"/>
      <c r="C20" s="15" t="str">
        <f t="shared" si="9"/>
        <v/>
      </c>
      <c r="D20" s="15" t="str">
        <f t="shared" si="9"/>
        <v/>
      </c>
      <c r="E20" s="15" t="str">
        <f t="shared" si="9"/>
        <v/>
      </c>
      <c r="F20" s="15" t="str">
        <f t="shared" si="9"/>
        <v/>
      </c>
      <c r="G20" s="15" t="str">
        <f t="shared" si="9"/>
        <v/>
      </c>
      <c r="H20" s="15" t="str">
        <f t="shared" si="9"/>
        <v/>
      </c>
      <c r="I20" s="15" t="str">
        <f t="shared" si="9"/>
        <v/>
      </c>
      <c r="J20" s="15" t="str">
        <f t="shared" si="9"/>
        <v/>
      </c>
      <c r="K20" s="15" t="str">
        <f t="shared" si="9"/>
        <v/>
      </c>
      <c r="L20" s="15" t="str">
        <f t="shared" si="9"/>
        <v/>
      </c>
      <c r="M20" s="15" t="str">
        <f t="shared" si="10"/>
        <v/>
      </c>
      <c r="N20" s="15" t="str">
        <f t="shared" si="10"/>
        <v/>
      </c>
      <c r="O20" s="15" t="str">
        <f t="shared" si="10"/>
        <v/>
      </c>
      <c r="P20" s="15" t="str">
        <f t="shared" si="10"/>
        <v/>
      </c>
      <c r="Q20" s="15" t="str">
        <f t="shared" si="10"/>
        <v/>
      </c>
      <c r="R20" s="15" t="str">
        <f t="shared" si="10"/>
        <v/>
      </c>
      <c r="S20" s="15" t="str">
        <f t="shared" si="10"/>
        <v/>
      </c>
      <c r="T20" s="15" t="str">
        <f t="shared" si="10"/>
        <v/>
      </c>
      <c r="U20" s="15" t="str">
        <f t="shared" si="10"/>
        <v/>
      </c>
      <c r="V20" s="15" t="str">
        <f t="shared" si="10"/>
        <v/>
      </c>
      <c r="W20" s="15" t="str">
        <f t="shared" si="11"/>
        <v/>
      </c>
      <c r="X20" s="15" t="str">
        <f t="shared" si="11"/>
        <v/>
      </c>
      <c r="Y20" s="15" t="str">
        <f t="shared" si="11"/>
        <v/>
      </c>
      <c r="Z20" s="15" t="str">
        <f t="shared" si="11"/>
        <v/>
      </c>
      <c r="AA20" s="15" t="str">
        <f t="shared" si="11"/>
        <v/>
      </c>
      <c r="AB20" s="15" t="str">
        <f t="shared" si="11"/>
        <v/>
      </c>
      <c r="AC20" s="15" t="str">
        <f t="shared" si="11"/>
        <v/>
      </c>
      <c r="AD20" s="15" t="str">
        <f t="shared" si="11"/>
        <v/>
      </c>
      <c r="AE20" s="15" t="str">
        <f t="shared" si="11"/>
        <v/>
      </c>
      <c r="AF20" s="15" t="str">
        <f t="shared" si="11"/>
        <v/>
      </c>
      <c r="AG20" s="15" t="str">
        <f t="shared" si="11"/>
        <v/>
      </c>
      <c r="AH20" s="16" t="str">
        <f t="shared" si="4"/>
        <v/>
      </c>
      <c r="AI20" s="17" t="str">
        <f t="shared" si="5"/>
        <v/>
      </c>
      <c r="AJ20" s="18" t="str">
        <f t="shared" si="6"/>
        <v/>
      </c>
      <c r="AK20" s="15" t="str">
        <f t="shared" si="7"/>
        <v/>
      </c>
      <c r="AL20" s="15" t="str">
        <f t="shared" si="8"/>
        <v/>
      </c>
    </row>
    <row r="21" spans="1:38" ht="17" customHeight="1" x14ac:dyDescent="0.2">
      <c r="A21" s="13"/>
      <c r="B21" s="14"/>
      <c r="C21" s="15" t="str">
        <f t="shared" si="9"/>
        <v/>
      </c>
      <c r="D21" s="15" t="str">
        <f t="shared" si="9"/>
        <v/>
      </c>
      <c r="E21" s="15" t="str">
        <f t="shared" si="9"/>
        <v/>
      </c>
      <c r="F21" s="15" t="str">
        <f t="shared" si="9"/>
        <v/>
      </c>
      <c r="G21" s="15" t="str">
        <f t="shared" si="9"/>
        <v/>
      </c>
      <c r="H21" s="15" t="str">
        <f t="shared" si="9"/>
        <v/>
      </c>
      <c r="I21" s="15" t="str">
        <f t="shared" si="9"/>
        <v/>
      </c>
      <c r="J21" s="15" t="str">
        <f t="shared" si="9"/>
        <v/>
      </c>
      <c r="K21" s="15" t="str">
        <f t="shared" si="9"/>
        <v/>
      </c>
      <c r="L21" s="15" t="str">
        <f t="shared" si="9"/>
        <v/>
      </c>
      <c r="M21" s="15" t="str">
        <f t="shared" si="10"/>
        <v/>
      </c>
      <c r="N21" s="15" t="str">
        <f t="shared" si="10"/>
        <v/>
      </c>
      <c r="O21" s="15" t="str">
        <f t="shared" si="10"/>
        <v/>
      </c>
      <c r="P21" s="15" t="str">
        <f t="shared" si="10"/>
        <v/>
      </c>
      <c r="Q21" s="15" t="str">
        <f t="shared" si="10"/>
        <v/>
      </c>
      <c r="R21" s="15" t="str">
        <f t="shared" si="10"/>
        <v/>
      </c>
      <c r="S21" s="15" t="str">
        <f t="shared" si="10"/>
        <v/>
      </c>
      <c r="T21" s="15" t="str">
        <f t="shared" si="10"/>
        <v/>
      </c>
      <c r="U21" s="15" t="str">
        <f t="shared" si="10"/>
        <v/>
      </c>
      <c r="V21" s="15" t="str">
        <f t="shared" si="10"/>
        <v/>
      </c>
      <c r="W21" s="15" t="str">
        <f t="shared" si="11"/>
        <v/>
      </c>
      <c r="X21" s="15" t="str">
        <f t="shared" si="11"/>
        <v/>
      </c>
      <c r="Y21" s="15" t="str">
        <f t="shared" si="11"/>
        <v/>
      </c>
      <c r="Z21" s="15" t="str">
        <f t="shared" si="11"/>
        <v/>
      </c>
      <c r="AA21" s="15" t="str">
        <f t="shared" si="11"/>
        <v/>
      </c>
      <c r="AB21" s="15" t="str">
        <f t="shared" si="11"/>
        <v/>
      </c>
      <c r="AC21" s="15" t="str">
        <f t="shared" si="11"/>
        <v/>
      </c>
      <c r="AD21" s="15" t="str">
        <f t="shared" si="11"/>
        <v/>
      </c>
      <c r="AE21" s="15" t="str">
        <f t="shared" si="11"/>
        <v/>
      </c>
      <c r="AF21" s="15" t="str">
        <f t="shared" si="11"/>
        <v/>
      </c>
      <c r="AG21" s="15" t="str">
        <f t="shared" si="11"/>
        <v/>
      </c>
      <c r="AH21" s="16" t="str">
        <f t="shared" si="4"/>
        <v/>
      </c>
      <c r="AI21" s="17" t="str">
        <f t="shared" si="5"/>
        <v/>
      </c>
      <c r="AJ21" s="18" t="str">
        <f t="shared" si="6"/>
        <v/>
      </c>
      <c r="AK21" s="15" t="str">
        <f t="shared" si="7"/>
        <v/>
      </c>
      <c r="AL21" s="15" t="str">
        <f t="shared" si="8"/>
        <v/>
      </c>
    </row>
    <row r="22" spans="1:38" ht="17" customHeight="1" x14ac:dyDescent="0.2">
      <c r="A22" s="13"/>
      <c r="B22" s="14"/>
      <c r="C22" s="15" t="str">
        <f t="shared" si="9"/>
        <v/>
      </c>
      <c r="D22" s="15" t="str">
        <f t="shared" si="9"/>
        <v/>
      </c>
      <c r="E22" s="15" t="str">
        <f t="shared" si="9"/>
        <v/>
      </c>
      <c r="F22" s="15" t="str">
        <f t="shared" si="9"/>
        <v/>
      </c>
      <c r="G22" s="15" t="str">
        <f t="shared" si="9"/>
        <v/>
      </c>
      <c r="H22" s="15" t="str">
        <f t="shared" si="9"/>
        <v/>
      </c>
      <c r="I22" s="15" t="str">
        <f t="shared" si="9"/>
        <v/>
      </c>
      <c r="J22" s="15" t="str">
        <f t="shared" si="9"/>
        <v/>
      </c>
      <c r="K22" s="15" t="str">
        <f t="shared" si="9"/>
        <v/>
      </c>
      <c r="L22" s="15" t="str">
        <f t="shared" si="9"/>
        <v/>
      </c>
      <c r="M22" s="15" t="str">
        <f t="shared" si="10"/>
        <v/>
      </c>
      <c r="N22" s="15" t="str">
        <f t="shared" si="10"/>
        <v/>
      </c>
      <c r="O22" s="15" t="str">
        <f t="shared" si="10"/>
        <v/>
      </c>
      <c r="P22" s="15" t="str">
        <f t="shared" si="10"/>
        <v/>
      </c>
      <c r="Q22" s="15" t="str">
        <f t="shared" si="10"/>
        <v/>
      </c>
      <c r="R22" s="15" t="str">
        <f t="shared" si="10"/>
        <v/>
      </c>
      <c r="S22" s="15" t="str">
        <f t="shared" si="10"/>
        <v/>
      </c>
      <c r="T22" s="15" t="str">
        <f t="shared" si="10"/>
        <v/>
      </c>
      <c r="U22" s="15" t="str">
        <f t="shared" si="10"/>
        <v/>
      </c>
      <c r="V22" s="15" t="str">
        <f t="shared" si="10"/>
        <v/>
      </c>
      <c r="W22" s="15" t="str">
        <f t="shared" si="11"/>
        <v/>
      </c>
      <c r="X22" s="15" t="str">
        <f t="shared" si="11"/>
        <v/>
      </c>
      <c r="Y22" s="15" t="str">
        <f t="shared" si="11"/>
        <v/>
      </c>
      <c r="Z22" s="15" t="str">
        <f t="shared" si="11"/>
        <v/>
      </c>
      <c r="AA22" s="15" t="str">
        <f t="shared" si="11"/>
        <v/>
      </c>
      <c r="AB22" s="15" t="str">
        <f t="shared" si="11"/>
        <v/>
      </c>
      <c r="AC22" s="15" t="str">
        <f t="shared" si="11"/>
        <v/>
      </c>
      <c r="AD22" s="15" t="str">
        <f t="shared" si="11"/>
        <v/>
      </c>
      <c r="AE22" s="15" t="str">
        <f t="shared" si="11"/>
        <v/>
      </c>
      <c r="AF22" s="15" t="str">
        <f t="shared" si="11"/>
        <v/>
      </c>
      <c r="AG22" s="15" t="str">
        <f t="shared" si="11"/>
        <v/>
      </c>
      <c r="AH22" s="16" t="str">
        <f t="shared" si="4"/>
        <v/>
      </c>
      <c r="AI22" s="17" t="str">
        <f t="shared" si="5"/>
        <v/>
      </c>
      <c r="AJ22" s="18" t="str">
        <f t="shared" si="6"/>
        <v/>
      </c>
      <c r="AK22" s="15" t="str">
        <f t="shared" si="7"/>
        <v/>
      </c>
      <c r="AL22" s="15" t="str">
        <f t="shared" si="8"/>
        <v/>
      </c>
    </row>
    <row r="23" spans="1:38" ht="17" customHeight="1" x14ac:dyDescent="0.2">
      <c r="A23" s="13"/>
      <c r="B23" s="14"/>
      <c r="C23" s="15" t="str">
        <f t="shared" si="9"/>
        <v/>
      </c>
      <c r="D23" s="15" t="str">
        <f t="shared" si="9"/>
        <v/>
      </c>
      <c r="E23" s="15" t="str">
        <f t="shared" si="9"/>
        <v/>
      </c>
      <c r="F23" s="15" t="str">
        <f t="shared" si="9"/>
        <v/>
      </c>
      <c r="G23" s="15" t="str">
        <f t="shared" si="9"/>
        <v/>
      </c>
      <c r="H23" s="15" t="str">
        <f t="shared" si="9"/>
        <v/>
      </c>
      <c r="I23" s="15" t="str">
        <f t="shared" si="9"/>
        <v/>
      </c>
      <c r="J23" s="15" t="str">
        <f t="shared" si="9"/>
        <v/>
      </c>
      <c r="K23" s="15" t="str">
        <f t="shared" si="9"/>
        <v/>
      </c>
      <c r="L23" s="15" t="str">
        <f t="shared" si="9"/>
        <v/>
      </c>
      <c r="M23" s="15" t="str">
        <f t="shared" si="10"/>
        <v/>
      </c>
      <c r="N23" s="15" t="str">
        <f t="shared" si="10"/>
        <v/>
      </c>
      <c r="O23" s="15" t="str">
        <f t="shared" si="10"/>
        <v/>
      </c>
      <c r="P23" s="15" t="str">
        <f t="shared" si="10"/>
        <v/>
      </c>
      <c r="Q23" s="15" t="str">
        <f t="shared" si="10"/>
        <v/>
      </c>
      <c r="R23" s="15" t="str">
        <f t="shared" si="10"/>
        <v/>
      </c>
      <c r="S23" s="15" t="str">
        <f t="shared" si="10"/>
        <v/>
      </c>
      <c r="T23" s="15" t="str">
        <f t="shared" si="10"/>
        <v/>
      </c>
      <c r="U23" s="15" t="str">
        <f t="shared" si="10"/>
        <v/>
      </c>
      <c r="V23" s="15" t="str">
        <f t="shared" si="10"/>
        <v/>
      </c>
      <c r="W23" s="15" t="str">
        <f t="shared" si="11"/>
        <v/>
      </c>
      <c r="X23" s="15" t="str">
        <f t="shared" si="11"/>
        <v/>
      </c>
      <c r="Y23" s="15" t="str">
        <f t="shared" si="11"/>
        <v/>
      </c>
      <c r="Z23" s="15" t="str">
        <f t="shared" si="11"/>
        <v/>
      </c>
      <c r="AA23" s="15" t="str">
        <f t="shared" si="11"/>
        <v/>
      </c>
      <c r="AB23" s="15" t="str">
        <f t="shared" si="11"/>
        <v/>
      </c>
      <c r="AC23" s="15" t="str">
        <f t="shared" si="11"/>
        <v/>
      </c>
      <c r="AD23" s="15" t="str">
        <f t="shared" si="11"/>
        <v/>
      </c>
      <c r="AE23" s="15" t="str">
        <f t="shared" si="11"/>
        <v/>
      </c>
      <c r="AF23" s="15" t="str">
        <f t="shared" si="11"/>
        <v/>
      </c>
      <c r="AG23" s="15" t="str">
        <f t="shared" si="11"/>
        <v/>
      </c>
      <c r="AH23" s="16" t="str">
        <f t="shared" si="4"/>
        <v/>
      </c>
      <c r="AI23" s="17" t="str">
        <f t="shared" si="5"/>
        <v/>
      </c>
      <c r="AJ23" s="18" t="str">
        <f t="shared" si="6"/>
        <v/>
      </c>
      <c r="AK23" s="15" t="str">
        <f t="shared" si="7"/>
        <v/>
      </c>
      <c r="AL23" s="15" t="str">
        <f t="shared" si="8"/>
        <v/>
      </c>
    </row>
    <row r="24" spans="1:38" ht="17" customHeight="1" x14ac:dyDescent="0.2">
      <c r="A24" s="13"/>
      <c r="B24" s="14"/>
      <c r="C24" s="15" t="str">
        <f t="shared" si="9"/>
        <v/>
      </c>
      <c r="D24" s="15" t="str">
        <f t="shared" si="9"/>
        <v/>
      </c>
      <c r="E24" s="15" t="str">
        <f t="shared" si="9"/>
        <v/>
      </c>
      <c r="F24" s="15" t="str">
        <f t="shared" si="9"/>
        <v/>
      </c>
      <c r="G24" s="15" t="str">
        <f t="shared" si="9"/>
        <v/>
      </c>
      <c r="H24" s="15" t="str">
        <f t="shared" si="9"/>
        <v/>
      </c>
      <c r="I24" s="15" t="str">
        <f t="shared" si="9"/>
        <v/>
      </c>
      <c r="J24" s="15" t="str">
        <f t="shared" si="9"/>
        <v/>
      </c>
      <c r="K24" s="15" t="str">
        <f t="shared" si="9"/>
        <v/>
      </c>
      <c r="L24" s="15" t="str">
        <f t="shared" si="9"/>
        <v/>
      </c>
      <c r="M24" s="15" t="str">
        <f t="shared" si="10"/>
        <v/>
      </c>
      <c r="N24" s="15" t="str">
        <f t="shared" si="10"/>
        <v/>
      </c>
      <c r="O24" s="15" t="str">
        <f t="shared" si="10"/>
        <v/>
      </c>
      <c r="P24" s="15" t="str">
        <f t="shared" si="10"/>
        <v/>
      </c>
      <c r="Q24" s="15" t="str">
        <f t="shared" si="10"/>
        <v/>
      </c>
      <c r="R24" s="15" t="str">
        <f t="shared" si="10"/>
        <v/>
      </c>
      <c r="S24" s="15" t="str">
        <f t="shared" si="10"/>
        <v/>
      </c>
      <c r="T24" s="15" t="str">
        <f t="shared" si="10"/>
        <v/>
      </c>
      <c r="U24" s="15" t="str">
        <f t="shared" si="10"/>
        <v/>
      </c>
      <c r="V24" s="15" t="str">
        <f t="shared" si="10"/>
        <v/>
      </c>
      <c r="W24" s="15" t="str">
        <f t="shared" si="11"/>
        <v/>
      </c>
      <c r="X24" s="15" t="str">
        <f t="shared" si="11"/>
        <v/>
      </c>
      <c r="Y24" s="15" t="str">
        <f t="shared" si="11"/>
        <v/>
      </c>
      <c r="Z24" s="15" t="str">
        <f t="shared" si="11"/>
        <v/>
      </c>
      <c r="AA24" s="15" t="str">
        <f t="shared" si="11"/>
        <v/>
      </c>
      <c r="AB24" s="15" t="str">
        <f t="shared" si="11"/>
        <v/>
      </c>
      <c r="AC24" s="15" t="str">
        <f t="shared" si="11"/>
        <v/>
      </c>
      <c r="AD24" s="15" t="str">
        <f t="shared" si="11"/>
        <v/>
      </c>
      <c r="AE24" s="15" t="str">
        <f t="shared" si="11"/>
        <v/>
      </c>
      <c r="AF24" s="15" t="str">
        <f t="shared" si="11"/>
        <v/>
      </c>
      <c r="AG24" s="15" t="str">
        <f t="shared" si="11"/>
        <v/>
      </c>
      <c r="AH24" s="16" t="str">
        <f t="shared" si="4"/>
        <v/>
      </c>
      <c r="AI24" s="17" t="str">
        <f t="shared" si="5"/>
        <v/>
      </c>
      <c r="AJ24" s="18" t="str">
        <f t="shared" si="6"/>
        <v/>
      </c>
      <c r="AK24" s="15" t="str">
        <f t="shared" si="7"/>
        <v/>
      </c>
      <c r="AL24" s="15" t="str">
        <f t="shared" si="8"/>
        <v/>
      </c>
    </row>
    <row r="25" spans="1:38" ht="17" customHeight="1" x14ac:dyDescent="0.2">
      <c r="A25" s="13"/>
      <c r="B25" s="14"/>
      <c r="C25" s="15" t="str">
        <f t="shared" si="9"/>
        <v/>
      </c>
      <c r="D25" s="15" t="str">
        <f t="shared" si="9"/>
        <v/>
      </c>
      <c r="E25" s="15" t="str">
        <f t="shared" si="9"/>
        <v/>
      </c>
      <c r="F25" s="15" t="str">
        <f t="shared" si="9"/>
        <v/>
      </c>
      <c r="G25" s="15" t="str">
        <f t="shared" si="9"/>
        <v/>
      </c>
      <c r="H25" s="15" t="str">
        <f t="shared" si="9"/>
        <v/>
      </c>
      <c r="I25" s="15" t="str">
        <f t="shared" si="9"/>
        <v/>
      </c>
      <c r="J25" s="15" t="str">
        <f t="shared" si="9"/>
        <v/>
      </c>
      <c r="K25" s="15" t="str">
        <f t="shared" si="9"/>
        <v/>
      </c>
      <c r="L25" s="15" t="str">
        <f t="shared" si="9"/>
        <v/>
      </c>
      <c r="M25" s="15" t="str">
        <f t="shared" si="10"/>
        <v/>
      </c>
      <c r="N25" s="15" t="str">
        <f t="shared" si="10"/>
        <v/>
      </c>
      <c r="O25" s="15" t="str">
        <f t="shared" si="10"/>
        <v/>
      </c>
      <c r="P25" s="15" t="str">
        <f t="shared" si="10"/>
        <v/>
      </c>
      <c r="Q25" s="15" t="str">
        <f t="shared" si="10"/>
        <v/>
      </c>
      <c r="R25" s="15" t="str">
        <f t="shared" si="10"/>
        <v/>
      </c>
      <c r="S25" s="15" t="str">
        <f t="shared" si="10"/>
        <v/>
      </c>
      <c r="T25" s="15" t="str">
        <f t="shared" si="10"/>
        <v/>
      </c>
      <c r="U25" s="15" t="str">
        <f t="shared" si="10"/>
        <v/>
      </c>
      <c r="V25" s="15" t="str">
        <f t="shared" si="10"/>
        <v/>
      </c>
      <c r="W25" s="15" t="str">
        <f t="shared" si="11"/>
        <v/>
      </c>
      <c r="X25" s="15" t="str">
        <f t="shared" si="11"/>
        <v/>
      </c>
      <c r="Y25" s="15" t="str">
        <f t="shared" si="11"/>
        <v/>
      </c>
      <c r="Z25" s="15" t="str">
        <f t="shared" si="11"/>
        <v/>
      </c>
      <c r="AA25" s="15" t="str">
        <f t="shared" si="11"/>
        <v/>
      </c>
      <c r="AB25" s="15" t="str">
        <f t="shared" si="11"/>
        <v/>
      </c>
      <c r="AC25" s="15" t="str">
        <f t="shared" si="11"/>
        <v/>
      </c>
      <c r="AD25" s="15" t="str">
        <f t="shared" si="11"/>
        <v/>
      </c>
      <c r="AE25" s="15" t="str">
        <f t="shared" si="11"/>
        <v/>
      </c>
      <c r="AF25" s="15" t="str">
        <f t="shared" si="11"/>
        <v/>
      </c>
      <c r="AG25" s="15" t="str">
        <f t="shared" si="11"/>
        <v/>
      </c>
      <c r="AH25" s="16" t="str">
        <f t="shared" si="4"/>
        <v/>
      </c>
      <c r="AI25" s="17" t="str">
        <f t="shared" si="5"/>
        <v/>
      </c>
      <c r="AJ25" s="18" t="str">
        <f t="shared" si="6"/>
        <v/>
      </c>
      <c r="AK25" s="15" t="str">
        <f t="shared" si="7"/>
        <v/>
      </c>
      <c r="AL25" s="15" t="str">
        <f t="shared" si="8"/>
        <v/>
      </c>
    </row>
    <row r="26" spans="1:38" x14ac:dyDescent="0.2">
      <c r="A26" s="37" t="s">
        <v>43</v>
      </c>
      <c r="B26" s="29"/>
      <c r="C26" s="19">
        <f t="shared" ref="C26:AG26" si="12">IF(C$4="","",SUMPRODUCT(COUNTIF(C$6:C$25,$B$35:$B$39)*($B$35:$B$39&lt;&gt;"")))</f>
        <v>0</v>
      </c>
      <c r="D26" s="19">
        <f t="shared" si="12"/>
        <v>0</v>
      </c>
      <c r="E26" s="19">
        <f t="shared" si="12"/>
        <v>0</v>
      </c>
      <c r="F26" s="19">
        <f t="shared" si="12"/>
        <v>0</v>
      </c>
      <c r="G26" s="19">
        <f t="shared" si="12"/>
        <v>0</v>
      </c>
      <c r="H26" s="19">
        <f t="shared" si="12"/>
        <v>0</v>
      </c>
      <c r="I26" s="19">
        <f t="shared" si="12"/>
        <v>0</v>
      </c>
      <c r="J26" s="19">
        <f t="shared" si="12"/>
        <v>0</v>
      </c>
      <c r="K26" s="19">
        <f t="shared" si="12"/>
        <v>0</v>
      </c>
      <c r="L26" s="19">
        <f t="shared" si="12"/>
        <v>0</v>
      </c>
      <c r="M26" s="19">
        <f t="shared" si="12"/>
        <v>0</v>
      </c>
      <c r="N26" s="19">
        <f t="shared" si="12"/>
        <v>0</v>
      </c>
      <c r="O26" s="19">
        <f t="shared" si="12"/>
        <v>0</v>
      </c>
      <c r="P26" s="19">
        <f t="shared" si="12"/>
        <v>0</v>
      </c>
      <c r="Q26" s="19">
        <f t="shared" si="12"/>
        <v>0</v>
      </c>
      <c r="R26" s="19">
        <f t="shared" si="12"/>
        <v>0</v>
      </c>
      <c r="S26" s="19">
        <f t="shared" si="12"/>
        <v>0</v>
      </c>
      <c r="T26" s="19">
        <f t="shared" si="12"/>
        <v>0</v>
      </c>
      <c r="U26" s="19">
        <f t="shared" si="12"/>
        <v>0</v>
      </c>
      <c r="V26" s="19">
        <f t="shared" si="12"/>
        <v>0</v>
      </c>
      <c r="W26" s="19">
        <f t="shared" si="12"/>
        <v>0</v>
      </c>
      <c r="X26" s="19">
        <f t="shared" si="12"/>
        <v>0</v>
      </c>
      <c r="Y26" s="19">
        <f t="shared" si="12"/>
        <v>0</v>
      </c>
      <c r="Z26" s="19">
        <f t="shared" si="12"/>
        <v>0</v>
      </c>
      <c r="AA26" s="19">
        <f t="shared" si="12"/>
        <v>0</v>
      </c>
      <c r="AB26" s="19">
        <f t="shared" si="12"/>
        <v>0</v>
      </c>
      <c r="AC26" s="19">
        <f t="shared" si="12"/>
        <v>0</v>
      </c>
      <c r="AD26" s="19">
        <f t="shared" si="12"/>
        <v>0</v>
      </c>
      <c r="AE26" s="19">
        <f t="shared" si="12"/>
        <v>0</v>
      </c>
      <c r="AF26" s="19">
        <f t="shared" si="12"/>
        <v>0</v>
      </c>
      <c r="AG26" s="19" t="str">
        <f t="shared" si="12"/>
        <v/>
      </c>
    </row>
    <row r="27" spans="1:38" x14ac:dyDescent="0.2">
      <c r="A27" s="10" t="s">
        <v>44</v>
      </c>
      <c r="B27" s="20"/>
      <c r="C27" s="36" t="s">
        <v>45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idden="1" x14ac:dyDescent="0.2">
      <c r="A28" s="21" t="s">
        <v>46</v>
      </c>
      <c r="C28" s="22">
        <f t="shared" ref="C28:AG28" si="13">IF(C$4="","",INT((C$4+WEEKDAY(DATE($B$3,$B$2,1),2)-2)/7)+1)</f>
        <v>1</v>
      </c>
      <c r="D28" s="22">
        <f t="shared" si="13"/>
        <v>2</v>
      </c>
      <c r="E28" s="22">
        <f t="shared" si="13"/>
        <v>2</v>
      </c>
      <c r="F28" s="22">
        <f t="shared" si="13"/>
        <v>2</v>
      </c>
      <c r="G28" s="22">
        <f t="shared" si="13"/>
        <v>2</v>
      </c>
      <c r="H28" s="22">
        <f t="shared" si="13"/>
        <v>2</v>
      </c>
      <c r="I28" s="22">
        <f t="shared" si="13"/>
        <v>2</v>
      </c>
      <c r="J28" s="22">
        <f t="shared" si="13"/>
        <v>2</v>
      </c>
      <c r="K28" s="22">
        <f t="shared" si="13"/>
        <v>3</v>
      </c>
      <c r="L28" s="22">
        <f t="shared" si="13"/>
        <v>3</v>
      </c>
      <c r="M28" s="22">
        <f t="shared" si="13"/>
        <v>3</v>
      </c>
      <c r="N28" s="22">
        <f t="shared" si="13"/>
        <v>3</v>
      </c>
      <c r="O28" s="22">
        <f t="shared" si="13"/>
        <v>3</v>
      </c>
      <c r="P28" s="22">
        <f t="shared" si="13"/>
        <v>3</v>
      </c>
      <c r="Q28" s="22">
        <f t="shared" si="13"/>
        <v>3</v>
      </c>
      <c r="R28" s="22">
        <f t="shared" si="13"/>
        <v>4</v>
      </c>
      <c r="S28" s="22">
        <f t="shared" si="13"/>
        <v>4</v>
      </c>
      <c r="T28" s="22">
        <f t="shared" si="13"/>
        <v>4</v>
      </c>
      <c r="U28" s="22">
        <f t="shared" si="13"/>
        <v>4</v>
      </c>
      <c r="V28" s="22">
        <f t="shared" si="13"/>
        <v>4</v>
      </c>
      <c r="W28" s="22">
        <f t="shared" si="13"/>
        <v>4</v>
      </c>
      <c r="X28" s="22">
        <f t="shared" si="13"/>
        <v>4</v>
      </c>
      <c r="Y28" s="22">
        <f t="shared" si="13"/>
        <v>5</v>
      </c>
      <c r="Z28" s="22">
        <f t="shared" si="13"/>
        <v>5</v>
      </c>
      <c r="AA28" s="22">
        <f t="shared" si="13"/>
        <v>5</v>
      </c>
      <c r="AB28" s="22">
        <f t="shared" si="13"/>
        <v>5</v>
      </c>
      <c r="AC28" s="22">
        <f t="shared" si="13"/>
        <v>5</v>
      </c>
      <c r="AD28" s="22">
        <f t="shared" si="13"/>
        <v>5</v>
      </c>
      <c r="AE28" s="22">
        <f t="shared" si="13"/>
        <v>5</v>
      </c>
      <c r="AF28" s="22">
        <f t="shared" si="13"/>
        <v>6</v>
      </c>
      <c r="AG28" s="22" t="str">
        <f t="shared" si="13"/>
        <v/>
      </c>
    </row>
    <row r="29" spans="1:38" x14ac:dyDescent="0.2">
      <c r="A29" s="4" t="s">
        <v>47</v>
      </c>
      <c r="C29" s="23">
        <v>1</v>
      </c>
      <c r="D29" s="23">
        <v>2</v>
      </c>
      <c r="E29" s="23">
        <v>3</v>
      </c>
      <c r="F29" s="23">
        <v>4</v>
      </c>
      <c r="G29" s="23">
        <v>5</v>
      </c>
      <c r="H29" s="23">
        <v>6</v>
      </c>
      <c r="I29" s="23">
        <v>7</v>
      </c>
      <c r="J29" s="23">
        <v>8</v>
      </c>
      <c r="K29" s="23">
        <v>9</v>
      </c>
      <c r="L29" s="23">
        <v>10</v>
      </c>
      <c r="M29" s="23">
        <v>11</v>
      </c>
      <c r="N29" s="23">
        <v>12</v>
      </c>
      <c r="O29" s="23">
        <v>13</v>
      </c>
      <c r="P29" s="23">
        <v>14</v>
      </c>
      <c r="Q29" s="23">
        <v>15</v>
      </c>
      <c r="R29" s="23">
        <v>16</v>
      </c>
      <c r="S29" s="23">
        <v>17</v>
      </c>
      <c r="T29" s="23">
        <v>18</v>
      </c>
      <c r="U29" s="23">
        <v>19</v>
      </c>
      <c r="V29" s="23">
        <v>20</v>
      </c>
      <c r="W29" s="23">
        <v>21</v>
      </c>
      <c r="X29" s="23">
        <v>22</v>
      </c>
      <c r="Y29" s="23">
        <v>23</v>
      </c>
      <c r="Z29" s="23">
        <v>24</v>
      </c>
      <c r="AA29" s="23">
        <v>25</v>
      </c>
      <c r="AB29" s="23">
        <v>26</v>
      </c>
      <c r="AC29" s="23">
        <v>27</v>
      </c>
      <c r="AD29" s="23">
        <v>28</v>
      </c>
      <c r="AE29" s="23">
        <v>29</v>
      </c>
      <c r="AF29" s="23">
        <v>30</v>
      </c>
      <c r="AG29" s="23">
        <v>31</v>
      </c>
    </row>
    <row r="30" spans="1:38" x14ac:dyDescent="0.2">
      <c r="A30" s="10" t="s">
        <v>48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8" x14ac:dyDescent="0.2">
      <c r="A31" s="10" t="s">
        <v>53</v>
      </c>
      <c r="B31" s="16">
        <f>COUNTA($C$30:$AG$30)</f>
        <v>0</v>
      </c>
      <c r="C31" s="36" t="s">
        <v>54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</row>
    <row r="32" spans="1:38" x14ac:dyDescent="0.2">
      <c r="A32" s="10" t="s">
        <v>55</v>
      </c>
      <c r="B32" s="24">
        <v>46328</v>
      </c>
      <c r="C32" s="36" t="s">
        <v>56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</row>
    <row r="34" spans="1:42" x14ac:dyDescent="0.2">
      <c r="A34" s="12" t="s">
        <v>57</v>
      </c>
      <c r="B34" s="12" t="s">
        <v>58</v>
      </c>
      <c r="C34" s="33" t="s">
        <v>59</v>
      </c>
      <c r="D34" s="31"/>
      <c r="E34" s="31"/>
      <c r="F34" s="33" t="s">
        <v>60</v>
      </c>
      <c r="G34" s="31"/>
      <c r="H34" s="31"/>
      <c r="I34" s="33" t="s">
        <v>61</v>
      </c>
      <c r="J34" s="31"/>
      <c r="K34" s="31"/>
      <c r="L34" s="33" t="s">
        <v>36</v>
      </c>
      <c r="M34" s="31"/>
      <c r="N34" s="31"/>
      <c r="O34" s="33" t="s">
        <v>62</v>
      </c>
      <c r="P34" s="31"/>
      <c r="Q34" s="31"/>
    </row>
    <row r="35" spans="1:42" x14ac:dyDescent="0.2">
      <c r="A35" s="13" t="s">
        <v>63</v>
      </c>
      <c r="B35" s="19" t="s">
        <v>49</v>
      </c>
      <c r="C35" s="25">
        <v>0.33333333333333331</v>
      </c>
      <c r="D35" s="26"/>
      <c r="E35" s="26"/>
      <c r="F35" s="25">
        <v>0.66666666666666663</v>
      </c>
      <c r="G35" s="26"/>
      <c r="H35" s="26"/>
      <c r="I35" s="27">
        <v>30</v>
      </c>
      <c r="J35" s="26"/>
      <c r="K35" s="26"/>
      <c r="L35" s="30">
        <f>IF($B35="","",ROUND((IF(F35&gt;C35,F35,F35+1)-C35)*24-N(I35)/60,2))</f>
        <v>7.5</v>
      </c>
      <c r="M35" s="31"/>
      <c r="N35" s="31"/>
      <c r="O35" s="27" t="s">
        <v>64</v>
      </c>
      <c r="P35" s="26"/>
      <c r="Q35" s="26"/>
      <c r="AP35" t="str">
        <f>IF($B35="","",$B35)</f>
        <v>S</v>
      </c>
    </row>
    <row r="36" spans="1:42" x14ac:dyDescent="0.2">
      <c r="A36" s="13" t="s">
        <v>65</v>
      </c>
      <c r="B36" s="19" t="s">
        <v>51</v>
      </c>
      <c r="C36" s="25">
        <v>0.66666666666666663</v>
      </c>
      <c r="D36" s="26"/>
      <c r="E36" s="26"/>
      <c r="F36" s="25">
        <v>0</v>
      </c>
      <c r="G36" s="26"/>
      <c r="H36" s="26"/>
      <c r="I36" s="27">
        <v>30</v>
      </c>
      <c r="J36" s="26"/>
      <c r="K36" s="26"/>
      <c r="L36" s="30">
        <f>IF($B36="","",ROUND((IF(F36&gt;C36,F36,F36+1)-C36)*24-N(I36)/60,2))</f>
        <v>7.5</v>
      </c>
      <c r="M36" s="31"/>
      <c r="N36" s="31"/>
      <c r="O36" s="27" t="s">
        <v>64</v>
      </c>
      <c r="P36" s="26"/>
      <c r="Q36" s="26"/>
      <c r="AP36" t="str">
        <f>IF($B36="","",$B36)</f>
        <v>A</v>
      </c>
    </row>
    <row r="37" spans="1:42" x14ac:dyDescent="0.2">
      <c r="A37" s="13" t="s">
        <v>39</v>
      </c>
      <c r="B37" s="19" t="s">
        <v>52</v>
      </c>
      <c r="C37" s="25">
        <v>0</v>
      </c>
      <c r="D37" s="26"/>
      <c r="E37" s="26"/>
      <c r="F37" s="25">
        <v>0.33333333333333331</v>
      </c>
      <c r="G37" s="26"/>
      <c r="H37" s="26"/>
      <c r="I37" s="27">
        <v>30</v>
      </c>
      <c r="J37" s="26"/>
      <c r="K37" s="26"/>
      <c r="L37" s="30">
        <f>IF($B37="","",ROUND((IF(F37&gt;C37,F37,F37+1)-C37)*24-N(I37)/60,2))</f>
        <v>7.5</v>
      </c>
      <c r="M37" s="31"/>
      <c r="N37" s="31"/>
      <c r="O37" s="27" t="s">
        <v>66</v>
      </c>
      <c r="P37" s="26"/>
      <c r="Q37" s="26"/>
      <c r="AP37" t="str">
        <f>IF($B37="","",$B37)</f>
        <v>G</v>
      </c>
    </row>
    <row r="38" spans="1:42" x14ac:dyDescent="0.2">
      <c r="A38" s="13"/>
      <c r="B38" s="19"/>
      <c r="C38" s="25"/>
      <c r="D38" s="26"/>
      <c r="E38" s="26"/>
      <c r="F38" s="25"/>
      <c r="G38" s="26"/>
      <c r="H38" s="26"/>
      <c r="I38" s="27"/>
      <c r="J38" s="26"/>
      <c r="K38" s="26"/>
      <c r="L38" s="30" t="str">
        <f>IF($B38="","",ROUND((IF(F38&gt;C38,F38,F38+1)-C38)*24-N(I38)/60,2))</f>
        <v/>
      </c>
      <c r="M38" s="31"/>
      <c r="N38" s="31"/>
      <c r="O38" s="27"/>
      <c r="P38" s="26"/>
      <c r="Q38" s="26"/>
      <c r="AP38" t="str">
        <f>IF($B38="","",$B38)</f>
        <v/>
      </c>
    </row>
    <row r="39" spans="1:42" x14ac:dyDescent="0.2">
      <c r="A39" s="13"/>
      <c r="B39" s="19"/>
      <c r="C39" s="25"/>
      <c r="D39" s="26"/>
      <c r="E39" s="26"/>
      <c r="F39" s="25"/>
      <c r="G39" s="26"/>
      <c r="H39" s="26"/>
      <c r="I39" s="27"/>
      <c r="J39" s="26"/>
      <c r="K39" s="26"/>
      <c r="L39" s="30" t="str">
        <f>IF($B39="","",ROUND((IF(F39&gt;C39,F39,F39+1)-C39)*24-N(I39)/60,2))</f>
        <v/>
      </c>
      <c r="M39" s="31"/>
      <c r="N39" s="31"/>
      <c r="O39" s="27"/>
      <c r="P39" s="26"/>
      <c r="Q39" s="26"/>
      <c r="AP39" t="str">
        <f>IF($B39="","",$B39)</f>
        <v/>
      </c>
    </row>
    <row r="40" spans="1:42" ht="26" customHeight="1" x14ac:dyDescent="0.2">
      <c r="A40" s="32" t="s">
        <v>67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P40" t="s">
        <v>50</v>
      </c>
    </row>
    <row r="41" spans="1:42" x14ac:dyDescent="0.2">
      <c r="AP41" t="s">
        <v>68</v>
      </c>
    </row>
    <row r="42" spans="1:42" ht="30" customHeight="1" x14ac:dyDescent="0.2">
      <c r="A42" s="39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4" spans="1:42" x14ac:dyDescent="0.2">
      <c r="A44" s="28" t="s">
        <v>27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</sheetData>
  <mergeCells count="48">
    <mergeCell ref="A26:B26"/>
    <mergeCell ref="I1:AL1"/>
    <mergeCell ref="C37:E37"/>
    <mergeCell ref="O38:Q38"/>
    <mergeCell ref="A4:A5"/>
    <mergeCell ref="L36:N36"/>
    <mergeCell ref="O37:Q37"/>
    <mergeCell ref="AJ4:AJ5"/>
    <mergeCell ref="C32:AL32"/>
    <mergeCell ref="I34:K34"/>
    <mergeCell ref="C3:H3"/>
    <mergeCell ref="AL4:AL5"/>
    <mergeCell ref="C34:E34"/>
    <mergeCell ref="O34:Q34"/>
    <mergeCell ref="F34:H34"/>
    <mergeCell ref="B4:B5"/>
    <mergeCell ref="C2:AL2"/>
    <mergeCell ref="F37:H37"/>
    <mergeCell ref="F39:H39"/>
    <mergeCell ref="C27:AL27"/>
    <mergeCell ref="C38:E38"/>
    <mergeCell ref="I38:K38"/>
    <mergeCell ref="I36:K36"/>
    <mergeCell ref="L37:N37"/>
    <mergeCell ref="O36:Q36"/>
    <mergeCell ref="O39:Q39"/>
    <mergeCell ref="AK4:AK5"/>
    <mergeCell ref="C35:E35"/>
    <mergeCell ref="AH4:AH5"/>
    <mergeCell ref="L35:N35"/>
    <mergeCell ref="I3:W3"/>
    <mergeCell ref="C31:AL31"/>
    <mergeCell ref="C36:E36"/>
    <mergeCell ref="AI4:AI5"/>
    <mergeCell ref="I35:K35"/>
    <mergeCell ref="L34:N34"/>
    <mergeCell ref="F36:H36"/>
    <mergeCell ref="O35:Q35"/>
    <mergeCell ref="I37:K37"/>
    <mergeCell ref="F35:H35"/>
    <mergeCell ref="A44:AL44"/>
    <mergeCell ref="L39:N39"/>
    <mergeCell ref="A40:AL40"/>
    <mergeCell ref="F38:H38"/>
    <mergeCell ref="L38:N38"/>
    <mergeCell ref="C39:E39"/>
    <mergeCell ref="I39:K39"/>
    <mergeCell ref="A42:AL42"/>
  </mergeCells>
  <conditionalFormatting sqref="C6:AF25">
    <cfRule type="expression" dxfId="12" priority="1" stopIfTrue="1">
      <formula>AND(C6&lt;&gt;"",D6&lt;&gt;"",IFERROR((1+INDEX($C$35:$C$39,MATCH(D6,$B$35:$B$39,0))-IF(INDEX($F$35:$F$39,MATCH(C6,$B$35:$B$39,0))&gt;INDEX($C$35:$C$39,MATCH(C6,$B$35:$B$39,0)),INDEX($F$35:$F$39,MATCH(C6,$B$35:$B$39,0)),INDEX($F$35:$F$39,MATCH(C6,$B$35:$B$39,0))+1))*24&lt;11,FALSE))</formula>
    </cfRule>
  </conditionalFormatting>
  <conditionalFormatting sqref="C4:AG5">
    <cfRule type="expression" dxfId="11" priority="10">
      <formula>AND(C$4&lt;&gt;"",WEEKDAY(DATE($B$3,$B$2,C$4),2)&gt;5)</formula>
    </cfRule>
  </conditionalFormatting>
  <conditionalFormatting sqref="C6:AG25">
    <cfRule type="expression" dxfId="10" priority="3">
      <formula>AND(C6&lt;&gt;"",C6=$B$35)</formula>
    </cfRule>
    <cfRule type="expression" dxfId="9" priority="4">
      <formula>AND(C6&lt;&gt;"",C6=$B$36)</formula>
    </cfRule>
    <cfRule type="expression" dxfId="8" priority="5">
      <formula>AND(C6&lt;&gt;"",C6=$B$37)</formula>
    </cfRule>
    <cfRule type="expression" dxfId="7" priority="6">
      <formula>AND(C6&lt;&gt;"",C6=$B$38)</formula>
    </cfRule>
    <cfRule type="expression" dxfId="6" priority="7">
      <formula>AND(C6&lt;&gt;"",C6=$B$39)</formula>
    </cfRule>
    <cfRule type="expression" dxfId="5" priority="8">
      <formula>C6="İ"</formula>
    </cfRule>
    <cfRule type="expression" dxfId="4" priority="9">
      <formula>C6="R"</formula>
    </cfRule>
  </conditionalFormatting>
  <conditionalFormatting sqref="C26:AG26">
    <cfRule type="expression" dxfId="3" priority="11">
      <formula>AND(C26&lt;&gt;"",$B$27&lt;&gt;"",C26&lt;$B$27)</formula>
    </cfRule>
    <cfRule type="expression" dxfId="2" priority="12">
      <formula>AND(C$4&lt;&gt;"",WEEKDAY(DATE($B$3,$B$2,C$4),2)&gt;5)</formula>
    </cfRule>
  </conditionalFormatting>
  <conditionalFormatting sqref="I6:AG25">
    <cfRule type="expression" dxfId="1" priority="2" stopIfTrue="1">
      <formula>SUMPRODUCT(COUNTIF(C6:I6,$B$35:$B$39)*($B$35:$B$39&lt;&gt;""))=7</formula>
    </cfRule>
  </conditionalFormatting>
  <conditionalFormatting sqref="AJ6:AJ25">
    <cfRule type="expression" dxfId="0" priority="13">
      <formula>AND(AJ6&lt;&gt;"",AJ6&gt;45)</formula>
    </cfRule>
  </conditionalFormatting>
  <dataValidations count="5">
    <dataValidation type="list" error="Ay 1 ile 12 arasında olmalı." sqref="B2" xr:uid="{00000000-0002-0000-0700-000000000000}">
      <formula1>"1,2,3,4,5,6,7,8,9,10,11,12"</formula1>
    </dataValidation>
    <dataValidation type="whole" error="Yılı dört haneli yazın (ör. 2026)." sqref="B3" xr:uid="{00000000-0002-0000-0700-000001000000}">
      <formula1>2020</formula1>
      <formula2>2100</formula2>
    </dataValidation>
    <dataValidation type="list" allowBlank="1" sqref="O35 O36 O37 O38 O39" xr:uid="{00000000-0002-0000-0700-000002000000}">
      <formula1>"E,H"</formula1>
    </dataValidation>
    <dataValidation type="list" errorStyle="warning" allowBlank="1" showErrorMessage="1" error="Bu kod vardiya tablosunda yok. Yine de kullanmak istiyor musunuz?" sqref="C6:AG25 C30:AG30" xr:uid="{00000000-0002-0000-0700-000003000000}">
      <formula1>$AP$35:$AP$41</formula1>
    </dataValidation>
    <dataValidation type="whole" allowBlank="1" sqref="B6:B25" xr:uid="{00000000-0002-0000-0700-000004000000}">
      <formula1>0</formula1>
      <formula2>366</formula2>
    </dataValidation>
  </dataValidations>
  <hyperlinks>
    <hyperlink ref="A44" r:id="rId1" xr:uid="{00000000-0004-0000-07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Nasıl kullanılır</vt:lpstr>
      <vt:lpstr>3 vardiya (hafta sonu kapalı)</vt:lpstr>
      <vt:lpstr>3 vardiya 7-24 (4 ekip)</vt:lpstr>
      <vt:lpstr>12 saat (4 ekip)</vt:lpstr>
      <vt:lpstr>4-2</vt:lpstr>
      <vt:lpstr>5+2</vt:lpstr>
      <vt:lpstr>6+1</vt:lpstr>
      <vt:lpstr>Boş çizelge</vt:lpstr>
      <vt:lpstr>'12 saat (4 ekip)'!Print_Area</vt:lpstr>
      <vt:lpstr>'3 vardiya (hafta sonu kapalı)'!Print_Area</vt:lpstr>
      <vt:lpstr>'3 vardiya 7-24 (4 ekip)'!Print_Area</vt:lpstr>
      <vt:lpstr>'4-2'!Print_Area</vt:lpstr>
      <vt:lpstr>'5+2'!Print_Area</vt:lpstr>
      <vt:lpstr>'6+1'!Print_Area</vt:lpstr>
      <vt:lpstr>'Boş çizelge'!Print_Area</vt:lpstr>
      <vt:lpstr>'Nasıl kullanılır'!Print_Area</vt:lpstr>
      <vt:lpstr>'12 saat (4 ekip)'!Print_Titles</vt:lpstr>
      <vt:lpstr>'3 vardiya (hafta sonu kapalı)'!Print_Titles</vt:lpstr>
      <vt:lpstr>'3 vardiya 7-24 (4 ekip)'!Print_Titles</vt:lpstr>
      <vt:lpstr>'4-2'!Print_Titles</vt:lpstr>
      <vt:lpstr>'5+2'!Print_Titles</vt:lpstr>
      <vt:lpstr>'6+1'!Print_Titles</vt:lpstr>
      <vt:lpstr>'Boş çizelge'!Print_Titles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Vardiya Çizelgesi Şablonu</dc:title>
  <dc:subject>Vardiya çizelgesi Excel şablonu: 3 vardiya, 12 saat, 4-2, 5+2, 6+1</dc:subject>
  <dc:creator>UR Work</dc:creator>
  <cp:keywords>vardiya çizelgesi, excel, şablon, 3 vardiya, 12 saat, 4-2, 5+2, 6+1, UR Work</cp:keywords>
  <dc:description>UR Work ücretsiz şablon. Bilgilendirme amaçlıdır, hukuki tavsiye değildir. https://www.ur-work.com</dc:description>
  <cp:lastModifiedBy>UR Work</cp:lastModifiedBy>
  <dcterms:created xsi:type="dcterms:W3CDTF">2026-10-28T12:00:00Z</dcterms:created>
  <dcterms:modified xsi:type="dcterms:W3CDTF">2026-10-28T12:00:00Z</dcterms:modified>
</cp:coreProperties>
</file>